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tabRatio="813" activeTab="0"/>
  </bookViews>
  <sheets>
    <sheet name="Прил.1 норматив" sheetId="1" r:id="rId1"/>
    <sheet name="Прил.2 адм-торы" sheetId="2" r:id="rId2"/>
    <sheet name="Прил. 3 источники" sheetId="3" r:id="rId3"/>
    <sheet name="Прил. 4 доходы" sheetId="4" r:id="rId4"/>
    <sheet name="Прил. 5 доходы" sheetId="5" r:id="rId5"/>
    <sheet name="Прил.6 по разд." sheetId="6" r:id="rId6"/>
    <sheet name="Прил.7 по разд." sheetId="7" r:id="rId7"/>
    <sheet name="Прил.8 цел.ст." sheetId="8" r:id="rId8"/>
    <sheet name="Прил.9 цел.ст." sheetId="9" r:id="rId9"/>
    <sheet name="Прил.10 ведомств." sheetId="10" r:id="rId10"/>
    <sheet name="Прил.11 ведомств." sheetId="11" r:id="rId11"/>
    <sheet name="прил.12МБТ (2)" sheetId="12" r:id="rId12"/>
    <sheet name="прил.13МБТ (2)" sheetId="13" r:id="rId13"/>
  </sheets>
  <definedNames>
    <definedName name="_xlnm.Print_Area" localSheetId="3">'Прил. 4 доходы'!$A$1:$C$40</definedName>
  </definedNames>
  <calcPr fullCalcOnLoad="1"/>
</workbook>
</file>

<file path=xl/sharedStrings.xml><?xml version="1.0" encoding="utf-8"?>
<sst xmlns="http://schemas.openxmlformats.org/spreadsheetml/2006/main" count="889" uniqueCount="303">
  <si>
    <t>Наименование дохода</t>
  </si>
  <si>
    <t>ДОХОДЫ ОТ ПОГАШЕНИЯ ЗАДОЛЖЕННОСТИ И ПЕРЕРАСЧЕТОВ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</si>
  <si>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</si>
  <si>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</si>
  <si>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</si>
  <si>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УПЛАТЫ АДМИНИСТРАТИВНЫХ ПЛАТЕЖЕЙ И СБОРОВ</t>
  </si>
  <si>
    <t>ДОХОДЫ ОТ ШТРАФОВ, САНКЦИЙ, ВОЗМЕЩЕНИЙ УЩЕРБА</t>
  </si>
  <si>
    <t>ПРОЧИЕ НЕНАЛОГОВЫЕ ДОХОДЫ</t>
  </si>
  <si>
    <t>ДОХОДЫ ОТ БЕЗВОЗМЕЗДНЫХ ПОСТУПЛЕНИЙ</t>
  </si>
  <si>
    <t>Коды бюджетной классификации Российской Федерации</t>
  </si>
  <si>
    <t>(в процентах)</t>
  </si>
  <si>
    <t>муниципального района Белебеевский район Республики Башкортостан</t>
  </si>
  <si>
    <t>Приложение 1</t>
  </si>
  <si>
    <t xml:space="preserve"> 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</si>
  <si>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</si>
  <si>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</si>
  <si>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 &lt;1&gt;</t>
  </si>
  <si>
    <t>Безвозмездные поступления &lt;1&gt;, &lt;2&gt;</t>
  </si>
  <si>
    <t xml:space="preserve">Код бюджетной классификации Российской Федерации  </t>
  </si>
  <si>
    <t xml:space="preserve">Наименование </t>
  </si>
  <si>
    <t>главного адми-нистра-тора</t>
  </si>
  <si>
    <t xml:space="preserve">доходов бюджета  поселения </t>
  </si>
  <si>
    <t>Приложение 2</t>
  </si>
  <si>
    <t>Приложение 3</t>
  </si>
  <si>
    <t>главного адми-нистратора источников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</si>
  <si>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</si>
  <si>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</si>
  <si>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</si>
  <si>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</si>
  <si>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</si>
  <si>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</si>
  <si>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</si>
  <si>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</si>
  <si>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</si>
  <si>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</si>
  <si>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</si>
  <si>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</si>
  <si>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</si>
  <si>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</si>
  <si>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</si>
  <si>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</si>
  <si>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</si>
  <si>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</si>
  <si>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</si>
  <si>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</si>
  <si>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</si>
  <si>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</si>
  <si>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</si>
  <si>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</si>
  <si>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</si>
  <si>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</si>
  <si>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поселений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</si>
  <si>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</si>
  <si>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</si>
  <si>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</si>
  <si>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</si>
  <si>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</si>
  <si>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</si>
  <si>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</si>
  <si>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</si>
  <si>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</si>
  <si>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</si>
  <si>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</si>
  <si>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</si>
  <si>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</si>
  <si>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</si>
  <si>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</si>
  <si>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</si>
  <si>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</si>
  <si>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</si>
  <si>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</si>
  <si>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</si>
  <si>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</si>
  <si>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</si>
  <si>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</si>
  <si>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</si>
  <si>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</si>
  <si>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</si>
  <si>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</si>
  <si>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</si>
  <si>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</si>
  <si>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</si>
  <si>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</si>
  <si>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</si>
  <si>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</si>
  <si>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</si>
  <si>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</si>
  <si>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</si>
  <si>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</si>
  <si>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</si>
  <si>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</si>
  <si>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Иные расходы</t>
  </si>
  <si>
    <t>Приложение 11</t>
  </si>
  <si>
    <t>Ведомство</t>
  </si>
  <si>
    <t>Поддержка коммунального хозяйства</t>
  </si>
  <si>
    <t>Сумма (тыс. рублей)</t>
  </si>
  <si>
    <t>1 11 09035 10 0000 120</t>
  </si>
  <si>
    <t>1 13 01540 10 0000 130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</si>
  <si>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</si>
  <si>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</si>
  <si>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</si>
  <si>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</si>
  <si>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1 13 02995 10 0000 130</t>
  </si>
  <si>
    <t>Прочие доходы от компенсации затрат  бюджетов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</si>
  <si>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</si>
  <si>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</si>
  <si>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</si>
  <si>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</si>
  <si>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 xml:space="preserve">1 16 32000 10 0000 140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</si>
  <si>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</si>
  <si>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1 16 37040 10 0000 140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</si>
  <si>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осуществляющими перевозки тяжеловесных и  (или) крупногабаритных грузов, зачисляемые в бюджеты поселений   </t>
  </si>
  <si>
    <t>1 16 90050 10 0000 140</t>
  </si>
  <si>
    <t>1 17 01050 10 0000 180</t>
  </si>
  <si>
    <t>Невыясненные поступления, зачисляемые в бюджеты поселений</t>
  </si>
  <si>
    <t>1 17 05050 10 0000 180</t>
  </si>
  <si>
    <t>Средства самообложения граждан, зачисляемые в бюджеты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</si>
  <si>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</si>
  <si>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</si>
  <si>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</si>
  <si>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</si>
  <si>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</si>
  <si>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</si>
  <si>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</si>
  <si>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 а также имущества унитарных предприятий, в том числе казенных)</t>
  </si>
  <si>
    <t xml:space="preserve">1 12 04051 10 0000 120 </t>
  </si>
  <si>
    <t xml:space="preserve">Плата за использование лесов, расположенных на землях иных категорий, находящихся в  собственности поселений, в части платы по договору купли-продажи лесных насаждений </t>
  </si>
  <si>
    <t xml:space="preserve">1 12 04052 10 0000 120 </t>
  </si>
  <si>
    <t xml:space="preserve">Плата за использование лесов, расположенных на землях иных категорий, находящихся в  собственности поселений, в части арендной платы  </t>
  </si>
  <si>
    <t>1 14 01050 10 0000 410</t>
  </si>
  <si>
    <t>Доходы от продажи квартир, находящихся в собственности поселений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</si>
  <si>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</si>
  <si>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</si>
  <si>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</si>
  <si>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</si>
  <si>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</si>
  <si>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</si>
  <si>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</si>
  <si>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</si>
  <si>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1 16 32000 10 0000 140</t>
  </si>
  <si>
    <t>Денежные   взыскания,   налагаемые    в                                возмещение   ущерба,   причиненного   в результате незаконного  или  нецелевого использования  бюджетных   средств   (в части бюджетов поселений)</t>
  </si>
  <si>
    <t xml:space="preserve">  01 05 02 01 10 0000 510  </t>
  </si>
  <si>
    <t xml:space="preserve"> 01 05 02 01 10 0000 610 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</si>
  <si>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</si>
  <si>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</si>
  <si>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</si>
  <si>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</si>
  <si>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</si>
  <si>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</si>
  <si>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</si>
  <si>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</si>
  <si>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000 1 13 02995 10 0000 130</t>
  </si>
  <si>
    <t>Прочие доходы от компенсации затрат бюджетов сельских поселений</t>
  </si>
  <si>
    <t>000 1 14 03050 10 0000 410</t>
  </si>
  <si>
    <t>Средства от распоряжения и реализации конфискованного и иного имущества, обращенного в доходы сельских  поселений (в части реализации основных средств по указанному имуществу)</t>
  </si>
  <si>
    <t>000 1 14 03050 10 0000 440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</si>
  <si>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</si>
  <si>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000 1 15 02050 10 0000 140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</si>
  <si>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</si>
  <si>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</si>
  <si>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</si>
  <si>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</si>
  <si>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</si>
  <si>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</si>
  <si>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</si>
  <si>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</si>
  <si>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</si>
  <si>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</si>
  <si>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</si>
  <si>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000 1 17 01050 10 0000 180</t>
  </si>
  <si>
    <t xml:space="preserve">Невыясненные поступления, зачисляемые в бюджеты сельских поселений 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</si>
  <si>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</si>
  <si>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</si>
  <si>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000 1 17 05050 10 0000 180</t>
  </si>
  <si>
    <t>Прочие неналоговые доходы бюджетов сельских поселений</t>
  </si>
  <si>
    <t>000 1 17 14030 10 0000 180</t>
  </si>
  <si>
    <t>Средства самообложения граждан, зачисляемые в бюджеты сельских 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</si>
  <si>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</si>
  <si>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000 2 18 05020 10 0000 151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</si>
  <si>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</si>
  <si>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</si>
  <si>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</si>
  <si>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000 2 18 05020 10 0000 180</t>
  </si>
  <si>
    <t>Доходы бюджетов сельских поселений от возврата автономными учреждениями остатков субсидий прошлых лет</t>
  </si>
  <si>
    <t>000 2 18 05030 10 0000 180</t>
  </si>
  <si>
    <t>Доходы бюджетов сельских поселений от возврата иными организациями остатков субсидий прошлых лет</t>
  </si>
  <si>
    <t xml:space="preserve">Бюджеты сельских поселений 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</si>
  <si>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</si>
  <si>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</si>
  <si>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</si>
  <si>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</si>
  <si>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</si>
  <si>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</si>
  <si>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</si>
  <si>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</si>
  <si>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</si>
  <si>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</si>
  <si>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</si>
  <si>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</si>
  <si>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</si>
  <si>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</si>
  <si>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</si>
  <si>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</si>
  <si>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</si>
  <si>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</si>
  <si>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</si>
  <si>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</si>
  <si>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</si>
  <si>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</si>
  <si>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</si>
  <si>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</si>
  <si>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</si>
  <si>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</si>
  <si>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</si>
  <si>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</si>
  <si>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</si>
  <si>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сумма (тыс.руб.)</t>
  </si>
  <si>
    <t>Приложение 8</t>
  </si>
  <si>
    <t>Приложение 7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</si>
  <si>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 а также имущества унитарных предприятий, в том числе казенных(соц.найм))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</si>
  <si>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</si>
  <si>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</si>
  <si>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</si>
  <si>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</si>
  <si>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</si>
  <si>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000 2 18 60010 10 0000 151</t>
  </si>
  <si>
    <t>Перечисления из бюджетов сельских поселений по решениям о взыскании средств, предоставленных из иных бюджетов бюджетной системы Российской Федерации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</si>
  <si>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</si>
  <si>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</si>
  <si>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</si>
  <si>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 2019 год и плановый период 2020 и 2021 годов»</t>
  </si>
  <si>
    <t>на 2019 год и плановый период 2020 и 2021 годовв»</t>
  </si>
  <si>
    <t>2020 год</t>
  </si>
  <si>
    <t>2021 год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</si>
  <si>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</si>
  <si>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>201010356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</si>
  <si>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</si>
  <si>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1 11 05010 10 0000 120</t>
  </si>
  <si>
    <t>Доходы от сдачи в аренду земельных участков</t>
  </si>
  <si>
    <t>СОЦИАЛЬНАЯ ПОЛИТИКА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</si>
  <si>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</si>
  <si>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1001</t>
  </si>
  <si>
    <t>0200000000</t>
  </si>
  <si>
    <t>Пенсионное обеспечение</t>
  </si>
  <si>
    <t>Доплата к пенсии муниципальных служащих</t>
  </si>
  <si>
    <t>0200002300</t>
  </si>
  <si>
    <t>Социальное обеспечение и иные выплаты населению</t>
  </si>
  <si>
    <t>300</t>
  </si>
  <si>
    <t>Приложение 12</t>
  </si>
  <si>
    <t>Наименование бюджета</t>
  </si>
  <si>
    <t>сумма (тыс. рублей)</t>
  </si>
  <si>
    <t xml:space="preserve">Итого </t>
  </si>
  <si>
    <t>Приложение 13</t>
  </si>
  <si>
    <t>к решению Совета сельского поселения Максим-Горьковский сельсовет</t>
  </si>
  <si>
    <t xml:space="preserve">«О бюджете сельского поселения Максим-Горьковский сельсовет  </t>
  </si>
  <si>
    <t>«О бюджете сельского поселения Максим-Горьковский сельсовет</t>
  </si>
  <si>
    <t xml:space="preserve">Перечень главных администраторов 
доходов бюджета сельского поселения Максим-Горьковский сельсовет 
муниципального района Белебеевский район Республики Башкортостан </t>
  </si>
  <si>
    <t>Администрация сельского поселения Максим-Горьковский сельсовет муниципального района Белебеевский район Республики Башкортостан</t>
  </si>
  <si>
    <t>Перечень
главных администраторов источников финансирования дефицита
бюджета сельского поселения Максим-Горьковский сельсовет муниципального  района Белебеевский район  Республики Башкортостан на 2019 год и плановый период 2020 и 2021 годов»</t>
  </si>
  <si>
    <t>Наименование главного администратора источников финансирования дефицита бюджета сельского поселения Максим-Горьковский сельсовет муниципального района  Белебеевский район Республики Башкортостан</t>
  </si>
  <si>
    <t>источников финансирования дефицита бюджета  сельского поселения Максим-Горьковский сельсовет муниципального района  Белебеевский район Республики Башкортостан</t>
  </si>
  <si>
    <t>Администрация сельского поселения Максим-Горьковский сельсовет муниципального района  Белебеевский район  Республики Башкортостан</t>
  </si>
  <si>
    <t xml:space="preserve">Поступления доходов в бюджет сельского поселения Максим-Горьковский сельсовет муниципального района Белебеевский район Республики Башкортостан на  2019 год
</t>
  </si>
  <si>
    <t>к решению Совета сельского поселения Максим-Горьковский  сельсовет</t>
  </si>
  <si>
    <t>«О бюджете сельского поселения Максим-Горьковский  сельсовет</t>
  </si>
  <si>
    <t xml:space="preserve">Поступления доходов в бюджет  сельского поселения Максим-Горьковский  сельсовет муниципального района Белебеевский район Республики Башкортостан на плановый  2020 и 2021 годов  </t>
  </si>
  <si>
    <t xml:space="preserve">к решению Совета сельского поселения Максим-Горьковский сельсовет </t>
  </si>
  <si>
    <t xml:space="preserve">«О бюджете сельского поселения Максим-Горьковский сельсовет </t>
  </si>
  <si>
    <t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2019 год</t>
  </si>
  <si>
    <t>Муниципальная программа 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</t>
  </si>
  <si>
    <t>Муниципальная программа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</t>
  </si>
  <si>
    <t>Муниципальная программа «Пожарная безопасность в сельском поселений Максим-Горьковский сельсовет муниципальном районе Белебеевский район Республики Башкортостан"</t>
  </si>
  <si>
    <t>Муниципальная программа «Модернизация и реформирование жилищно-коммунального хозяйства в сельском поселении Максим-Горьковский сельсовет муниципального района Белебеевский район Республики Башкортостан</t>
  </si>
  <si>
    <t xml:space="preserve">Распределение бюджетных ассигнований сельского поселения Максим-Горьковский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2020 и 2021 годов  </t>
  </si>
  <si>
    <t>Муниципальная программа «Пожарная безопасность в сельском поселений Максим-Горьковский сельсовет муниципальном районе Белебеевский район Республики Башкортостан "</t>
  </si>
  <si>
    <t>Муниципальная программа «Модернизация и реформирование жилищно-коммунального хозяйства в сельском поселении Максим-Горьковский сельсовет муниципального района Белебеевский район Республики Башкортостан"</t>
  </si>
  <si>
    <t>Ведомственная структура расходов бюджета сельского поселения Максим-Горьковский сельсовет  муниципального района Белебеевский район Республики Башкортостан  на  2019 год</t>
  </si>
  <si>
    <t>Администрация сельского поселения Максим-Горьковский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</si>
  <si>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Максим-Горьковский сельсовет муниципального района Белебеевский район Республики Башкортостан на плановый период 2020 и 2021 годов  </t>
  </si>
  <si>
    <t>Бюджет  муниципального района Белебеевский район Республики Башкортостан</t>
  </si>
  <si>
    <t>0107</t>
  </si>
  <si>
    <t>Размеры межбюджетных трансфертов, передаваемых бюджетом сельского поселения Максим-Горьковский сельсовет  в бюджет муниципального района  в целях обеспечения расходных обязательств по выплате пенсий муниципальных служащих в соответствии с заключенными  соглашениями   на 2019 год</t>
  </si>
  <si>
    <t>Обеспечение проведение выборов и референдумов</t>
  </si>
  <si>
    <t>Проведение выборов в представительные органы муниципального образования</t>
  </si>
  <si>
    <t>Муниципальная программа  «Совершенствование деятельности Администрации сельского поселения Максим-Горьковский сельсовет муниципального района Белебеевский район Республики Башкортостан"</t>
  </si>
  <si>
    <t>2</t>
  </si>
  <si>
    <t>5</t>
  </si>
  <si>
    <t>Распределение бюджетных ассигнований сельского поселения Максим-Горьковский сельсовет  муниципального района Белебеевский район Республики Башкортостан по целевым статьям (муниципальным программам  и непрограммным направлениям деятельности), группам видов расходов классификации расходов бюджетов  на 2019 год</t>
  </si>
  <si>
    <t xml:space="preserve">Распределение бюджетных ассигнований сельского поселения Максим-Горьковский сельсовет муниципального района Белебеевский район Республики Башкортостан по целевым статьям (муниципальным программам   и непрограммным направлениям деятельности), группам видов расходов классификации расходов бюджетов на плановый период  2020 и 2021 годов  </t>
  </si>
  <si>
    <t>791</t>
  </si>
  <si>
    <t>1 17 14030 10 0000 150</t>
  </si>
  <si>
    <t>1 17 02020 10 0000 180</t>
  </si>
  <si>
    <t>1 18 01520 10 0000 150</t>
  </si>
  <si>
    <t>1 18 02500 10 0000 150</t>
  </si>
  <si>
    <t>Иные доходы бюджета сельского поселения Максим-Горьковский сельсовет муниципального района Белебеевский район Республики Башкортостан, администрирование которых может осуществляться главными администраторами доходов бюджета сельского поселения Максим-Горьковский сельсовет муниципального района Белебеевский район Республики Башкортостан в пределах их компетенции</t>
  </si>
  <si>
    <t xml:space="preserve">       &lt;1&gt; В части доходов, зачисляемых в бюджет поселения Максим-Горьковский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Максим-Горьковский сельсовет  муниципального района Белебеевский район Республики Башкортостан.
       &lt;2&gt; Администраторами доходов бюджета поселения Максим-Горьковский сельсовет  муниципального района Белебеевский район Республики Башкортостан по подстатьям,  статьям,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поселения Максим-Горьковский сельсовет  муниципального района Белебеевский район Республики Башкортостан) являются уполномоченные органы местного самоуправления поселения, а также созданные ими казенные учреждения, предоставившие соответствующие межбюджетные трансферты.
       Администраторами доходов бюджета поселения Максим-Горьковский сельсовет  муниципального района Белебеевский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поселения, а также созданные ими казенные учреждения, являющиеся получателями указанных средств.
</t>
  </si>
  <si>
    <t xml:space="preserve">Нормативы
распределения доходов между бюджетами сельских поселений, входящих в состав муниципального  района Белебеевский район  Республики Башкортостан, на 2019 год и на плановый период 2020 и 2021 годов
</t>
  </si>
  <si>
    <r>
      <t xml:space="preserve">2 02 15001 10 0000 </t>
    </r>
    <r>
      <rPr>
        <sz val="14"/>
        <color indexed="12"/>
        <rFont val="Times New Roman"/>
        <family val="1"/>
      </rPr>
      <t>150</t>
    </r>
  </si>
  <si>
    <r>
      <t xml:space="preserve">2 02 15002 10 0000 </t>
    </r>
    <r>
      <rPr>
        <sz val="14"/>
        <color indexed="12"/>
        <rFont val="Times New Roman"/>
        <family val="1"/>
      </rPr>
      <t>150</t>
    </r>
  </si>
  <si>
    <r>
      <t xml:space="preserve">2 02 35118 10 0000 </t>
    </r>
    <r>
      <rPr>
        <sz val="14"/>
        <color indexed="12"/>
        <rFont val="Times New Roman"/>
        <family val="1"/>
      </rPr>
      <t>150</t>
    </r>
  </si>
  <si>
    <r>
      <t xml:space="preserve">2 02 40014 10 0000 </t>
    </r>
    <r>
      <rPr>
        <sz val="14"/>
        <color indexed="12"/>
        <rFont val="Times New Roman"/>
        <family val="1"/>
      </rPr>
      <t>150</t>
    </r>
  </si>
  <si>
    <r>
      <t xml:space="preserve">2 02 49999 10 </t>
    </r>
    <r>
      <rPr>
        <sz val="14"/>
        <color indexed="12"/>
        <rFont val="Times New Roman"/>
        <family val="1"/>
      </rPr>
      <t>7404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150</t>
    </r>
  </si>
  <si>
    <t>от 25 декабря 2018 года № 240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</si>
</sst>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3" fontId="2" fillId="33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4" fontId="6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4" fillId="34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 wrapText="1"/>
    </xf>
    <xf numFmtId="165" fontId="2" fillId="34" borderId="10" xfId="0" applyNumberFormat="1" applyFont="1" applyFill="1" applyBorder="1" applyAlignment="1">
      <alignment horizontal="right" vertical="center" wrapText="1"/>
    </xf>
    <xf numFmtId="165" fontId="2" fillId="34" borderId="11" xfId="0" applyNumberFormat="1" applyFont="1" applyFill="1" applyBorder="1" applyAlignment="1">
      <alignment horizontal="right" vertical="center" wrapText="1"/>
    </xf>
    <xf numFmtId="165" fontId="2" fillId="34" borderId="10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2" fillId="0" borderId="0" xfId="52" applyFont="1">
      <alignment/>
      <protection/>
    </xf>
    <xf numFmtId="0" fontId="2" fillId="0" borderId="0" xfId="52" applyFont="1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" fillId="0" borderId="0" xfId="52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43" fillId="0" borderId="0" xfId="52" applyFont="1" applyFill="1" applyBorder="1">
      <alignment/>
      <protection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9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4" fontId="2" fillId="0" borderId="0" xfId="52" applyNumberFormat="1" applyFont="1" applyFill="1" applyBorder="1" applyAlignment="1">
      <alignment horizontal="right"/>
      <protection/>
    </xf>
    <xf numFmtId="165" fontId="4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/>
      <protection/>
    </xf>
    <xf numFmtId="4" fontId="4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center"/>
      <protection/>
    </xf>
    <xf numFmtId="4" fontId="2" fillId="0" borderId="10" xfId="52" applyNumberFormat="1" applyFont="1" applyFill="1" applyBorder="1" applyAlignment="1">
      <alignment horizontal="right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2" fontId="2" fillId="0" borderId="0" xfId="52" applyNumberFormat="1" applyFont="1" applyFill="1" applyBorder="1">
      <alignment/>
      <protection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34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/>
    </xf>
    <xf numFmtId="164" fontId="2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0" fontId="43" fillId="0" borderId="10" xfId="0" applyFont="1" applyBorder="1" applyAlignment="1">
      <alignment horizontal="center" wrapText="1"/>
    </xf>
    <xf numFmtId="164" fontId="2" fillId="0" borderId="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right"/>
      <protection/>
    </xf>
    <xf numFmtId="165" fontId="2" fillId="0" borderId="0" xfId="52" applyNumberFormat="1" applyFont="1" applyFill="1" applyBorder="1">
      <alignment/>
      <protection/>
    </xf>
    <xf numFmtId="165" fontId="4" fillId="0" borderId="10" xfId="52" applyNumberFormat="1" applyFont="1" applyFill="1" applyBorder="1" applyAlignment="1">
      <alignment horizontal="right"/>
      <protection/>
    </xf>
    <xf numFmtId="165" fontId="2" fillId="0" borderId="10" xfId="52" applyNumberFormat="1" applyFont="1" applyFill="1" applyBorder="1" applyAlignment="1">
      <alignment horizontal="right"/>
      <protection/>
    </xf>
    <xf numFmtId="165" fontId="2" fillId="0" borderId="0" xfId="52" applyNumberFormat="1" applyFont="1" applyFill="1" applyBorder="1" applyAlignment="1">
      <alignment horizontal="right"/>
      <protection/>
    </xf>
    <xf numFmtId="0" fontId="44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0" fontId="4" fillId="0" borderId="10" xfId="52" applyFont="1" applyFill="1" applyBorder="1" applyAlignment="1">
      <alignment horizontal="left"/>
      <protection/>
    </xf>
    <xf numFmtId="165" fontId="2" fillId="0" borderId="10" xfId="52" applyNumberFormat="1" applyFont="1" applyFill="1" applyBorder="1" applyAlignment="1">
      <alignment/>
      <protection/>
    </xf>
    <xf numFmtId="165" fontId="4" fillId="0" borderId="10" xfId="52" applyNumberFormat="1" applyFont="1" applyFill="1" applyBorder="1" applyAlignment="1">
      <alignment/>
      <protection/>
    </xf>
    <xf numFmtId="0" fontId="2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right" wrapText="1"/>
    </xf>
    <xf numFmtId="0" fontId="2" fillId="0" borderId="0" xfId="52" applyFont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right" wrapText="1"/>
      <protection/>
    </xf>
    <xf numFmtId="0" fontId="45" fillId="0" borderId="0" xfId="52" applyFont="1" applyAlignment="1">
      <alignment horizontal="right" wrapText="1"/>
      <protection/>
    </xf>
    <xf numFmtId="0" fontId="2" fillId="0" borderId="15" xfId="52" applyFont="1" applyFill="1" applyBorder="1" applyAlignment="1">
      <alignment horizontal="right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2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4" fillId="0" borderId="10" xfId="52" applyFont="1" applyFill="1" applyBorder="1" applyAlignment="1">
      <alignment horizontal="center" vertical="center"/>
      <protection/>
    </xf>
    <xf numFmtId="2" fontId="4" fillId="0" borderId="14" xfId="52" applyNumberFormat="1" applyFont="1" applyFill="1" applyBorder="1" applyAlignment="1">
      <alignment horizontal="center" vertical="center" wrapText="1"/>
      <protection/>
    </xf>
    <xf numFmtId="2" fontId="4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view="pageBreakPreview" zoomScale="60" zoomScaleNormal="70" zoomScalePageLayoutView="0" workbookViewId="0" topLeftCell="A1">
      <selection activeCell="A4" sqref="A4:C4"/>
    </sheetView>
  </sheetViews>
  <sheetFormatPr defaultColWidth="9.140625" defaultRowHeight="15"/>
  <cols>
    <col min="1" max="1" width="35.140625" style="14" customWidth="1"/>
    <col min="2" max="2" width="52.7109375" style="14" customWidth="1"/>
    <col min="3" max="3" width="18.421875" style="14" customWidth="1"/>
    <col min="4" max="16384" width="9.140625" style="14" customWidth="1"/>
  </cols>
  <sheetData>
    <row r="1" spans="1:3" s="4" customFormat="1" ht="18">
      <c r="A1" s="122" t="s">
        <v>12</v>
      </c>
      <c r="B1" s="122"/>
      <c r="C1" s="122"/>
    </row>
    <row r="2" spans="1:3" s="4" customFormat="1" ht="18">
      <c r="A2" s="122" t="s">
        <v>253</v>
      </c>
      <c r="B2" s="122"/>
      <c r="C2" s="122"/>
    </row>
    <row r="3" spans="1:3" s="4" customFormat="1" ht="18">
      <c r="A3" s="122" t="s">
        <v>11</v>
      </c>
      <c r="B3" s="122"/>
      <c r="C3" s="122"/>
    </row>
    <row r="4" spans="1:3" s="4" customFormat="1" ht="18">
      <c r="A4" s="123" t="s">
        <v>302</v>
      </c>
      <c r="B4" s="123"/>
      <c r="C4" s="123"/>
    </row>
    <row r="5" spans="1:3" s="4" customFormat="1" ht="18">
      <c r="A5" s="122" t="s">
        <v>254</v>
      </c>
      <c r="B5" s="122"/>
      <c r="C5" s="122"/>
    </row>
    <row r="6" spans="1:3" s="4" customFormat="1" ht="18">
      <c r="A6" s="122" t="s">
        <v>11</v>
      </c>
      <c r="B6" s="122"/>
      <c r="C6" s="122"/>
    </row>
    <row r="7" spans="1:3" s="4" customFormat="1" ht="18">
      <c r="A7" s="122" t="s">
        <v>230</v>
      </c>
      <c r="B7" s="122"/>
      <c r="C7" s="122"/>
    </row>
    <row r="9" spans="1:3" ht="99.75" customHeight="1">
      <c r="A9" s="126" t="s">
        <v>296</v>
      </c>
      <c r="B9" s="127"/>
      <c r="C9" s="127"/>
    </row>
    <row r="10" ht="18">
      <c r="C10" s="15" t="s">
        <v>10</v>
      </c>
    </row>
    <row r="11" spans="1:3" s="17" customFormat="1" ht="51.75">
      <c r="A11" s="8" t="s">
        <v>9</v>
      </c>
      <c r="B11" s="16" t="s">
        <v>0</v>
      </c>
      <c r="C11" s="8" t="s">
        <v>186</v>
      </c>
    </row>
    <row r="12" spans="1:3" ht="18">
      <c r="A12" s="10">
        <v>1</v>
      </c>
      <c r="B12" s="10">
        <v>2</v>
      </c>
      <c r="C12" s="10">
        <v>3</v>
      </c>
    </row>
    <row r="13" spans="1:3" ht="87">
      <c r="A13" s="12"/>
      <c r="B13" s="18" t="s">
        <v>1</v>
      </c>
      <c r="C13" s="10"/>
    </row>
    <row r="14" spans="1:3" ht="72">
      <c r="A14" s="12" t="s">
        <v>145</v>
      </c>
      <c r="B14" s="12" t="s">
        <v>146</v>
      </c>
      <c r="C14" s="10">
        <v>100</v>
      </c>
    </row>
    <row r="15" spans="1:3" ht="51.75">
      <c r="A15" s="12"/>
      <c r="B15" s="18" t="s">
        <v>3</v>
      </c>
      <c r="C15" s="10"/>
    </row>
    <row r="16" spans="1:3" ht="54">
      <c r="A16" s="12" t="s">
        <v>147</v>
      </c>
      <c r="B16" s="12" t="s">
        <v>148</v>
      </c>
      <c r="C16" s="10">
        <v>100</v>
      </c>
    </row>
    <row r="17" spans="1:3" ht="54">
      <c r="A17" s="12" t="s">
        <v>149</v>
      </c>
      <c r="B17" s="12" t="s">
        <v>150</v>
      </c>
      <c r="C17" s="10">
        <v>100</v>
      </c>
    </row>
    <row r="18" spans="1:3" ht="36">
      <c r="A18" s="12" t="s">
        <v>151</v>
      </c>
      <c r="B18" s="12" t="s">
        <v>152</v>
      </c>
      <c r="C18" s="10">
        <v>100</v>
      </c>
    </row>
    <row r="19" spans="1:3" ht="51.75">
      <c r="A19" s="12"/>
      <c r="B19" s="18" t="s">
        <v>4</v>
      </c>
      <c r="C19" s="10"/>
    </row>
    <row r="20" spans="1:3" ht="90">
      <c r="A20" s="12" t="s">
        <v>153</v>
      </c>
      <c r="B20" s="12" t="s">
        <v>154</v>
      </c>
      <c r="C20" s="10">
        <v>100</v>
      </c>
    </row>
    <row r="21" spans="1:3" ht="90">
      <c r="A21" s="12" t="s">
        <v>155</v>
      </c>
      <c r="B21" s="12" t="s">
        <v>156</v>
      </c>
      <c r="C21" s="10">
        <v>100</v>
      </c>
    </row>
    <row r="22" spans="1:3" ht="51.75">
      <c r="A22" s="12"/>
      <c r="B22" s="18" t="s">
        <v>5</v>
      </c>
      <c r="C22" s="10"/>
    </row>
    <row r="23" spans="1:3" ht="72">
      <c r="A23" s="12" t="s">
        <v>157</v>
      </c>
      <c r="B23" s="12" t="s">
        <v>158</v>
      </c>
      <c r="C23" s="10">
        <v>100</v>
      </c>
    </row>
    <row r="24" spans="1:3" ht="34.5">
      <c r="A24" s="12"/>
      <c r="B24" s="18" t="s">
        <v>6</v>
      </c>
      <c r="C24" s="10"/>
    </row>
    <row r="25" spans="1:3" ht="90">
      <c r="A25" s="12" t="s">
        <v>159</v>
      </c>
      <c r="B25" s="12" t="s">
        <v>160</v>
      </c>
      <c r="C25" s="10">
        <v>100</v>
      </c>
    </row>
    <row r="26" spans="1:3" ht="126">
      <c r="A26" s="12" t="s">
        <v>161</v>
      </c>
      <c r="B26" s="12" t="s">
        <v>162</v>
      </c>
      <c r="C26" s="10">
        <v>100</v>
      </c>
    </row>
    <row r="27" spans="1:3" ht="90">
      <c r="A27" s="12" t="s">
        <v>163</v>
      </c>
      <c r="B27" s="12" t="s">
        <v>164</v>
      </c>
      <c r="C27" s="10">
        <v>100</v>
      </c>
    </row>
    <row r="28" spans="1:3" ht="90">
      <c r="A28" s="12" t="s">
        <v>165</v>
      </c>
      <c r="B28" s="12" t="s">
        <v>166</v>
      </c>
      <c r="C28" s="10">
        <v>100</v>
      </c>
    </row>
    <row r="29" spans="1:3" ht="72">
      <c r="A29" s="12" t="s">
        <v>167</v>
      </c>
      <c r="B29" s="12" t="s">
        <v>168</v>
      </c>
      <c r="C29" s="10">
        <v>100</v>
      </c>
    </row>
    <row r="30" spans="1:3" ht="18">
      <c r="A30" s="12"/>
      <c r="B30" s="18" t="s">
        <v>7</v>
      </c>
      <c r="C30" s="10"/>
    </row>
    <row r="31" spans="1:3" ht="36">
      <c r="A31" s="12" t="s">
        <v>169</v>
      </c>
      <c r="B31" s="11" t="s">
        <v>170</v>
      </c>
      <c r="C31" s="10">
        <v>100</v>
      </c>
    </row>
    <row r="32" spans="1:3" ht="108">
      <c r="A32" s="12" t="s">
        <v>171</v>
      </c>
      <c r="B32" s="12" t="s">
        <v>172</v>
      </c>
      <c r="C32" s="10">
        <v>100</v>
      </c>
    </row>
    <row r="33" spans="1:3" ht="36">
      <c r="A33" s="12" t="s">
        <v>173</v>
      </c>
      <c r="B33" s="12" t="s">
        <v>174</v>
      </c>
      <c r="C33" s="10">
        <v>100</v>
      </c>
    </row>
    <row r="34" spans="1:3" ht="36">
      <c r="A34" s="12" t="s">
        <v>175</v>
      </c>
      <c r="B34" s="11" t="s">
        <v>176</v>
      </c>
      <c r="C34" s="10">
        <v>100</v>
      </c>
    </row>
    <row r="35" spans="1:3" ht="34.5">
      <c r="A35" s="12"/>
      <c r="B35" s="18" t="s">
        <v>8</v>
      </c>
      <c r="C35" s="10"/>
    </row>
    <row r="36" spans="1:3" ht="90">
      <c r="A36" s="12" t="s">
        <v>225</v>
      </c>
      <c r="B36" s="12" t="s">
        <v>177</v>
      </c>
      <c r="C36" s="10">
        <v>100</v>
      </c>
    </row>
    <row r="37" spans="1:3" ht="108">
      <c r="A37" s="12" t="s">
        <v>178</v>
      </c>
      <c r="B37" s="12" t="s">
        <v>179</v>
      </c>
      <c r="C37" s="10">
        <v>100</v>
      </c>
    </row>
    <row r="38" spans="1:3" ht="18">
      <c r="A38" s="124" t="s">
        <v>180</v>
      </c>
      <c r="B38" s="124" t="s">
        <v>181</v>
      </c>
      <c r="C38" s="125">
        <v>100</v>
      </c>
    </row>
    <row r="39" spans="1:3" ht="18">
      <c r="A39" s="124"/>
      <c r="B39" s="124"/>
      <c r="C39" s="125"/>
    </row>
    <row r="40" spans="1:3" ht="54">
      <c r="A40" s="12" t="s">
        <v>182</v>
      </c>
      <c r="B40" s="12" t="s">
        <v>183</v>
      </c>
      <c r="C40" s="10">
        <v>100</v>
      </c>
    </row>
    <row r="41" spans="1:3" ht="54">
      <c r="A41" s="12" t="s">
        <v>184</v>
      </c>
      <c r="B41" s="12" t="s">
        <v>185</v>
      </c>
      <c r="C41" s="10">
        <v>100</v>
      </c>
    </row>
  </sheetData>
  <sheetProtection/>
  <mergeCells count="11">
    <mergeCell ref="A7:C7"/>
    <mergeCell ref="A1:C1"/>
    <mergeCell ref="A2:C2"/>
    <mergeCell ref="A3:C3"/>
    <mergeCell ref="A4:C4"/>
    <mergeCell ref="A5:C5"/>
    <mergeCell ref="A38:A39"/>
    <mergeCell ref="B38:B39"/>
    <mergeCell ref="C38:C39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180" verticalDpi="18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view="pageBreakPreview" zoomScale="60" zoomScaleNormal="80" zoomScalePageLayoutView="0" workbookViewId="0" topLeftCell="A1">
      <selection activeCell="J12" sqref="J12"/>
    </sheetView>
  </sheetViews>
  <sheetFormatPr defaultColWidth="9.140625" defaultRowHeight="15"/>
  <cols>
    <col min="1" max="1" width="55.7109375" style="58" customWidth="1"/>
    <col min="2" max="2" width="7.57421875" style="109" customWidth="1"/>
    <col min="3" max="3" width="15.28125" style="56" customWidth="1"/>
    <col min="4" max="4" width="8.28125" style="56" customWidth="1"/>
    <col min="5" max="5" width="11.7109375" style="56" customWidth="1"/>
    <col min="6" max="6" width="9.57421875" style="56" bestFit="1" customWidth="1"/>
    <col min="7" max="16384" width="9.140625" style="56" customWidth="1"/>
  </cols>
  <sheetData>
    <row r="1" spans="1:5" s="55" customFormat="1" ht="18">
      <c r="A1" s="146" t="s">
        <v>89</v>
      </c>
      <c r="B1" s="146"/>
      <c r="C1" s="146"/>
      <c r="D1" s="146"/>
      <c r="E1" s="146"/>
    </row>
    <row r="2" spans="1:5" s="55" customFormat="1" ht="18">
      <c r="A2" s="146" t="s">
        <v>266</v>
      </c>
      <c r="B2" s="146"/>
      <c r="C2" s="146"/>
      <c r="D2" s="146"/>
      <c r="E2" s="146"/>
    </row>
    <row r="3" spans="1:5" s="55" customFormat="1" ht="18">
      <c r="A3" s="146" t="s">
        <v>11</v>
      </c>
      <c r="B3" s="146"/>
      <c r="C3" s="146"/>
      <c r="D3" s="146"/>
      <c r="E3" s="146"/>
    </row>
    <row r="4" spans="1:5" s="55" customFormat="1" ht="18">
      <c r="A4" s="150" t="s">
        <v>302</v>
      </c>
      <c r="B4" s="150"/>
      <c r="C4" s="150"/>
      <c r="D4" s="150"/>
      <c r="E4" s="150"/>
    </row>
    <row r="5" spans="1:5" s="55" customFormat="1" ht="18">
      <c r="A5" s="146" t="s">
        <v>267</v>
      </c>
      <c r="B5" s="146"/>
      <c r="C5" s="146"/>
      <c r="D5" s="146"/>
      <c r="E5" s="146"/>
    </row>
    <row r="6" spans="1:5" s="55" customFormat="1" ht="18">
      <c r="A6" s="146" t="s">
        <v>11</v>
      </c>
      <c r="B6" s="146"/>
      <c r="C6" s="146"/>
      <c r="D6" s="146"/>
      <c r="E6" s="146"/>
    </row>
    <row r="7" spans="1:5" s="55" customFormat="1" ht="18">
      <c r="A7" s="146" t="s">
        <v>230</v>
      </c>
      <c r="B7" s="146"/>
      <c r="C7" s="146"/>
      <c r="D7" s="146"/>
      <c r="E7" s="146"/>
    </row>
    <row r="8" spans="1:5" ht="18">
      <c r="A8" s="147"/>
      <c r="B8" s="147"/>
      <c r="C8" s="147"/>
      <c r="D8" s="147"/>
      <c r="E8" s="147"/>
    </row>
    <row r="9" spans="1:6" ht="68.25" customHeight="1">
      <c r="A9" s="148" t="s">
        <v>276</v>
      </c>
      <c r="B9" s="148"/>
      <c r="C9" s="148"/>
      <c r="D9" s="148"/>
      <c r="E9" s="148"/>
      <c r="F9" s="57"/>
    </row>
    <row r="10" spans="1:5" s="58" customFormat="1" ht="18">
      <c r="A10" s="151"/>
      <c r="B10" s="151"/>
      <c r="C10" s="151"/>
      <c r="D10" s="151"/>
      <c r="E10" s="151"/>
    </row>
    <row r="11" spans="1:6" s="58" customFormat="1" ht="18">
      <c r="A11" s="152" t="s">
        <v>63</v>
      </c>
      <c r="B11" s="158" t="s">
        <v>93</v>
      </c>
      <c r="C11" s="158" t="s">
        <v>65</v>
      </c>
      <c r="D11" s="158" t="s">
        <v>66</v>
      </c>
      <c r="E11" s="158" t="s">
        <v>95</v>
      </c>
      <c r="F11" s="107"/>
    </row>
    <row r="12" spans="1:5" s="58" customFormat="1" ht="18">
      <c r="A12" s="153"/>
      <c r="B12" s="159"/>
      <c r="C12" s="159"/>
      <c r="D12" s="159"/>
      <c r="E12" s="159"/>
    </row>
    <row r="13" spans="1:5" s="58" customFormat="1" ht="18">
      <c r="A13" s="87">
        <v>1</v>
      </c>
      <c r="B13" s="87">
        <v>2</v>
      </c>
      <c r="C13" s="87">
        <v>2</v>
      </c>
      <c r="D13" s="87">
        <v>3</v>
      </c>
      <c r="E13" s="87">
        <v>4</v>
      </c>
    </row>
    <row r="14" spans="1:6" s="58" customFormat="1" ht="18">
      <c r="A14" s="18" t="s">
        <v>27</v>
      </c>
      <c r="B14" s="108"/>
      <c r="C14" s="60"/>
      <c r="D14" s="60"/>
      <c r="E14" s="82">
        <f>E15</f>
        <v>4862.5</v>
      </c>
      <c r="F14" s="107"/>
    </row>
    <row r="15" spans="1:6" s="58" customFormat="1" ht="69">
      <c r="A15" s="18" t="s">
        <v>277</v>
      </c>
      <c r="B15" s="108">
        <v>791</v>
      </c>
      <c r="C15" s="60"/>
      <c r="D15" s="60"/>
      <c r="E15" s="82">
        <f>E16+E20+E29+E32+E35+E39+E44+E55+E25</f>
        <v>4862.5</v>
      </c>
      <c r="F15" s="107"/>
    </row>
    <row r="16" spans="1:6" s="58" customFormat="1" ht="104.25">
      <c r="A16" s="18" t="s">
        <v>284</v>
      </c>
      <c r="B16" s="108">
        <v>791</v>
      </c>
      <c r="C16" s="59" t="s">
        <v>220</v>
      </c>
      <c r="D16" s="60"/>
      <c r="E16" s="77">
        <f>E17</f>
        <v>750.4</v>
      </c>
      <c r="F16" s="107"/>
    </row>
    <row r="17" spans="1:6" s="58" customFormat="1" ht="18">
      <c r="A17" s="12" t="s">
        <v>210</v>
      </c>
      <c r="B17" s="108">
        <v>791</v>
      </c>
      <c r="C17" s="62" t="s">
        <v>221</v>
      </c>
      <c r="D17" s="6"/>
      <c r="E17" s="33">
        <f>E18</f>
        <v>750.4</v>
      </c>
      <c r="F17" s="57"/>
    </row>
    <row r="18" spans="1:5" s="58" customFormat="1" ht="90">
      <c r="A18" s="12" t="s">
        <v>70</v>
      </c>
      <c r="B18" s="87">
        <v>791</v>
      </c>
      <c r="C18" s="62" t="s">
        <v>221</v>
      </c>
      <c r="D18" s="6">
        <v>100</v>
      </c>
      <c r="E18" s="33">
        <v>750.4</v>
      </c>
    </row>
    <row r="19" spans="1:5" s="58" customFormat="1" ht="72">
      <c r="A19" s="12" t="s">
        <v>73</v>
      </c>
      <c r="B19" s="87">
        <v>791</v>
      </c>
      <c r="C19" s="6"/>
      <c r="D19" s="6"/>
      <c r="E19" s="33">
        <f>E20</f>
        <v>1998.8000000000002</v>
      </c>
    </row>
    <row r="20" spans="1:5" s="58" customFormat="1" ht="104.25">
      <c r="A20" s="18" t="s">
        <v>284</v>
      </c>
      <c r="B20" s="87">
        <v>791</v>
      </c>
      <c r="C20" s="59" t="s">
        <v>220</v>
      </c>
      <c r="D20" s="60"/>
      <c r="E20" s="77">
        <f>E21</f>
        <v>1998.8000000000002</v>
      </c>
    </row>
    <row r="21" spans="1:5" s="57" customFormat="1" ht="36">
      <c r="A21" s="12" t="s">
        <v>69</v>
      </c>
      <c r="B21" s="108">
        <v>791</v>
      </c>
      <c r="C21" s="62" t="s">
        <v>222</v>
      </c>
      <c r="D21" s="6"/>
      <c r="E21" s="33">
        <f>E22+E23+E24</f>
        <v>1998.8000000000002</v>
      </c>
    </row>
    <row r="22" spans="1:6" s="58" customFormat="1" ht="90">
      <c r="A22" s="12" t="s">
        <v>70</v>
      </c>
      <c r="B22" s="87">
        <v>791</v>
      </c>
      <c r="C22" s="62" t="s">
        <v>222</v>
      </c>
      <c r="D22" s="6">
        <v>100</v>
      </c>
      <c r="E22" s="33">
        <v>1496.4</v>
      </c>
      <c r="F22" s="64"/>
    </row>
    <row r="23" spans="1:6" s="58" customFormat="1" ht="36">
      <c r="A23" s="12" t="s">
        <v>71</v>
      </c>
      <c r="B23" s="87">
        <v>791</v>
      </c>
      <c r="C23" s="62" t="s">
        <v>222</v>
      </c>
      <c r="D23" s="6">
        <v>200</v>
      </c>
      <c r="E23" s="33">
        <v>482</v>
      </c>
      <c r="F23" s="56"/>
    </row>
    <row r="24" spans="1:6" s="57" customFormat="1" ht="18">
      <c r="A24" s="12" t="s">
        <v>72</v>
      </c>
      <c r="B24" s="108">
        <v>791</v>
      </c>
      <c r="C24" s="62" t="s">
        <v>222</v>
      </c>
      <c r="D24" s="6">
        <v>800</v>
      </c>
      <c r="E24" s="33">
        <v>20.4</v>
      </c>
      <c r="F24" s="56"/>
    </row>
    <row r="25" spans="1:5" s="58" customFormat="1" ht="34.5">
      <c r="A25" s="18" t="s">
        <v>282</v>
      </c>
      <c r="B25" s="59" t="s">
        <v>289</v>
      </c>
      <c r="C25" s="60"/>
      <c r="D25" s="60"/>
      <c r="E25" s="77">
        <f>E26</f>
        <v>12</v>
      </c>
    </row>
    <row r="26" spans="1:5" s="58" customFormat="1" ht="18">
      <c r="A26" s="12" t="s">
        <v>77</v>
      </c>
      <c r="B26" s="62" t="s">
        <v>289</v>
      </c>
      <c r="C26" s="6">
        <v>9900000000</v>
      </c>
      <c r="D26" s="6"/>
      <c r="E26" s="33">
        <f>E27</f>
        <v>12</v>
      </c>
    </row>
    <row r="27" spans="1:5" s="57" customFormat="1" ht="36">
      <c r="A27" s="12" t="s">
        <v>283</v>
      </c>
      <c r="B27" s="62" t="s">
        <v>289</v>
      </c>
      <c r="C27" s="6">
        <v>9900000220</v>
      </c>
      <c r="D27" s="6"/>
      <c r="E27" s="33">
        <f>E28</f>
        <v>12</v>
      </c>
    </row>
    <row r="28" spans="1:6" s="58" customFormat="1" ht="36">
      <c r="A28" s="12" t="s">
        <v>71</v>
      </c>
      <c r="B28" s="62" t="s">
        <v>289</v>
      </c>
      <c r="C28" s="6">
        <v>9900000220</v>
      </c>
      <c r="D28" s="6">
        <v>200</v>
      </c>
      <c r="E28" s="33">
        <v>12</v>
      </c>
      <c r="F28" s="56"/>
    </row>
    <row r="29" spans="1:6" s="58" customFormat="1" ht="18">
      <c r="A29" s="18" t="s">
        <v>77</v>
      </c>
      <c r="B29" s="87">
        <v>791</v>
      </c>
      <c r="C29" s="60">
        <v>9900000000</v>
      </c>
      <c r="D29" s="60"/>
      <c r="E29" s="77">
        <f>E30</f>
        <v>1</v>
      </c>
      <c r="F29" s="56"/>
    </row>
    <row r="30" spans="1:6" s="58" customFormat="1" ht="18">
      <c r="A30" s="12" t="s">
        <v>78</v>
      </c>
      <c r="B30" s="87">
        <v>791</v>
      </c>
      <c r="C30" s="6">
        <v>9900007500</v>
      </c>
      <c r="D30" s="6"/>
      <c r="E30" s="33">
        <f>E31</f>
        <v>1</v>
      </c>
      <c r="F30" s="56"/>
    </row>
    <row r="31" spans="1:6" s="58" customFormat="1" ht="18">
      <c r="A31" s="12" t="s">
        <v>72</v>
      </c>
      <c r="B31" s="87">
        <v>791</v>
      </c>
      <c r="C31" s="6">
        <v>9900007500</v>
      </c>
      <c r="D31" s="6">
        <v>800</v>
      </c>
      <c r="E31" s="33">
        <v>1</v>
      </c>
      <c r="F31" s="56"/>
    </row>
    <row r="32" spans="1:6" s="58" customFormat="1" ht="18">
      <c r="A32" s="18" t="s">
        <v>77</v>
      </c>
      <c r="B32" s="87">
        <v>791</v>
      </c>
      <c r="C32" s="60">
        <v>9900000000</v>
      </c>
      <c r="D32" s="60"/>
      <c r="E32" s="77">
        <f>E33</f>
        <v>75.2</v>
      </c>
      <c r="F32" s="56"/>
    </row>
    <row r="33" spans="1:6" s="64" customFormat="1" ht="72">
      <c r="A33" s="12" t="s">
        <v>199</v>
      </c>
      <c r="B33" s="108">
        <v>791</v>
      </c>
      <c r="C33" s="6">
        <v>9900051180</v>
      </c>
      <c r="D33" s="6"/>
      <c r="E33" s="33">
        <f>E34</f>
        <v>75.2</v>
      </c>
      <c r="F33" s="56"/>
    </row>
    <row r="34" spans="1:6" ht="90">
      <c r="A34" s="12" t="s">
        <v>70</v>
      </c>
      <c r="B34" s="87">
        <v>791</v>
      </c>
      <c r="C34" s="6">
        <v>9900051180</v>
      </c>
      <c r="D34" s="6">
        <v>100</v>
      </c>
      <c r="E34" s="38">
        <v>75.2</v>
      </c>
      <c r="F34" s="64"/>
    </row>
    <row r="35" spans="1:5" ht="72">
      <c r="A35" s="12" t="s">
        <v>274</v>
      </c>
      <c r="B35" s="87">
        <v>791</v>
      </c>
      <c r="C35" s="60">
        <v>1600000000</v>
      </c>
      <c r="D35" s="60"/>
      <c r="E35" s="77">
        <f>E36</f>
        <v>229.3</v>
      </c>
    </row>
    <row r="36" spans="1:6" ht="36">
      <c r="A36" s="12" t="s">
        <v>202</v>
      </c>
      <c r="B36" s="87">
        <v>791</v>
      </c>
      <c r="C36" s="6">
        <v>1600024300</v>
      </c>
      <c r="D36" s="6"/>
      <c r="E36" s="33">
        <f>SUM(E37:E38)</f>
        <v>229.3</v>
      </c>
      <c r="F36" s="64"/>
    </row>
    <row r="37" spans="1:5" ht="90">
      <c r="A37" s="12" t="s">
        <v>70</v>
      </c>
      <c r="B37" s="62" t="s">
        <v>207</v>
      </c>
      <c r="C37" s="6">
        <v>1600024300</v>
      </c>
      <c r="D37" s="6">
        <v>100</v>
      </c>
      <c r="E37" s="33">
        <v>133.3</v>
      </c>
    </row>
    <row r="38" spans="1:5" ht="36">
      <c r="A38" s="12" t="s">
        <v>71</v>
      </c>
      <c r="B38" s="87">
        <v>791</v>
      </c>
      <c r="C38" s="6">
        <v>1600024300</v>
      </c>
      <c r="D38" s="6">
        <v>200</v>
      </c>
      <c r="E38" s="33">
        <v>96</v>
      </c>
    </row>
    <row r="39" spans="1:6" ht="54">
      <c r="A39" s="65" t="s">
        <v>236</v>
      </c>
      <c r="B39" s="87">
        <v>791</v>
      </c>
      <c r="C39" s="60">
        <v>2100000000</v>
      </c>
      <c r="D39" s="60"/>
      <c r="E39" s="77">
        <f>E40+E42</f>
        <v>220</v>
      </c>
      <c r="F39" s="64"/>
    </row>
    <row r="40" spans="1:6" s="64" customFormat="1" ht="18">
      <c r="A40" s="12" t="s">
        <v>203</v>
      </c>
      <c r="B40" s="108">
        <v>791</v>
      </c>
      <c r="C40" s="6">
        <v>2100003150</v>
      </c>
      <c r="D40" s="6"/>
      <c r="E40" s="33">
        <f>E41</f>
        <v>220</v>
      </c>
      <c r="F40" s="56"/>
    </row>
    <row r="41" spans="1:5" ht="36">
      <c r="A41" s="12" t="s">
        <v>71</v>
      </c>
      <c r="B41" s="87">
        <v>791</v>
      </c>
      <c r="C41" s="6">
        <v>2100003150</v>
      </c>
      <c r="D41" s="6">
        <v>200</v>
      </c>
      <c r="E41" s="33">
        <v>220</v>
      </c>
    </row>
    <row r="42" spans="1:6" ht="90">
      <c r="A42" s="12" t="s">
        <v>208</v>
      </c>
      <c r="B42" s="87">
        <v>791</v>
      </c>
      <c r="C42" s="6">
        <v>21000074040</v>
      </c>
      <c r="D42" s="6"/>
      <c r="E42" s="33">
        <f>E43</f>
        <v>0</v>
      </c>
      <c r="F42" s="64"/>
    </row>
    <row r="43" spans="1:5" ht="36">
      <c r="A43" s="12" t="s">
        <v>71</v>
      </c>
      <c r="B43" s="87">
        <v>791</v>
      </c>
      <c r="C43" s="6">
        <v>21000074040</v>
      </c>
      <c r="D43" s="6">
        <v>200</v>
      </c>
      <c r="E43" s="33">
        <v>0</v>
      </c>
    </row>
    <row r="44" spans="1:5" ht="90">
      <c r="A44" s="12" t="s">
        <v>275</v>
      </c>
      <c r="B44" s="87">
        <v>791</v>
      </c>
      <c r="C44" s="6">
        <v>2000000000</v>
      </c>
      <c r="D44" s="6"/>
      <c r="E44" s="33">
        <f>E45+E48+E53</f>
        <v>1496.6</v>
      </c>
    </row>
    <row r="45" spans="1:5" ht="18">
      <c r="A45" s="12" t="s">
        <v>94</v>
      </c>
      <c r="B45" s="87">
        <v>791</v>
      </c>
      <c r="C45" s="66" t="s">
        <v>235</v>
      </c>
      <c r="D45" s="6"/>
      <c r="E45" s="33">
        <f>E46+E47</f>
        <v>242</v>
      </c>
    </row>
    <row r="46" spans="1:6" s="64" customFormat="1" ht="36">
      <c r="A46" s="12" t="s">
        <v>71</v>
      </c>
      <c r="B46" s="108">
        <v>791</v>
      </c>
      <c r="C46" s="66" t="s">
        <v>235</v>
      </c>
      <c r="D46" s="6">
        <v>200</v>
      </c>
      <c r="E46" s="33">
        <v>242</v>
      </c>
      <c r="F46" s="56"/>
    </row>
    <row r="47" spans="1:6" s="64" customFormat="1" ht="18">
      <c r="A47" s="12" t="s">
        <v>72</v>
      </c>
      <c r="B47" s="108">
        <v>791</v>
      </c>
      <c r="C47" s="66" t="s">
        <v>235</v>
      </c>
      <c r="D47" s="6">
        <v>800</v>
      </c>
      <c r="E47" s="33"/>
      <c r="F47" s="56"/>
    </row>
    <row r="48" spans="1:5" ht="18">
      <c r="A48" s="12" t="s">
        <v>86</v>
      </c>
      <c r="B48" s="87">
        <v>791</v>
      </c>
      <c r="C48" s="106"/>
      <c r="D48" s="106"/>
      <c r="E48" s="33">
        <f>E49+E52</f>
        <v>754.6</v>
      </c>
    </row>
    <row r="49" spans="1:6" s="64" customFormat="1" ht="36">
      <c r="A49" s="12" t="s">
        <v>88</v>
      </c>
      <c r="B49" s="108">
        <v>791</v>
      </c>
      <c r="C49" s="6">
        <v>2000006050</v>
      </c>
      <c r="D49" s="6"/>
      <c r="E49" s="33">
        <f>E50+E51</f>
        <v>734.6</v>
      </c>
      <c r="F49" s="56"/>
    </row>
    <row r="50" spans="1:5" ht="90">
      <c r="A50" s="12" t="s">
        <v>70</v>
      </c>
      <c r="B50" s="87">
        <v>791</v>
      </c>
      <c r="C50" s="6">
        <v>2000006050</v>
      </c>
      <c r="D50" s="6">
        <v>100</v>
      </c>
      <c r="E50" s="33">
        <v>0</v>
      </c>
    </row>
    <row r="51" spans="1:6" ht="36">
      <c r="A51" s="12" t="s">
        <v>71</v>
      </c>
      <c r="B51" s="87">
        <v>791</v>
      </c>
      <c r="C51" s="6">
        <v>2000006050</v>
      </c>
      <c r="D51" s="6">
        <v>200</v>
      </c>
      <c r="E51" s="33">
        <v>734.6</v>
      </c>
      <c r="F51" s="64"/>
    </row>
    <row r="52" spans="1:6" ht="36">
      <c r="A52" s="12" t="s">
        <v>71</v>
      </c>
      <c r="B52" s="87">
        <v>791</v>
      </c>
      <c r="C52" s="6">
        <v>2000006400</v>
      </c>
      <c r="D52" s="6">
        <v>200</v>
      </c>
      <c r="E52" s="33">
        <v>20</v>
      </c>
      <c r="F52" s="64"/>
    </row>
    <row r="53" spans="1:5" s="67" customFormat="1" ht="36">
      <c r="A53" s="68" t="s">
        <v>223</v>
      </c>
      <c r="B53" s="87">
        <v>791</v>
      </c>
      <c r="C53" s="6">
        <v>2000074040</v>
      </c>
      <c r="D53" s="6"/>
      <c r="E53" s="33">
        <f>E54</f>
        <v>500</v>
      </c>
    </row>
    <row r="54" spans="1:5" s="67" customFormat="1" ht="36">
      <c r="A54" s="12" t="s">
        <v>71</v>
      </c>
      <c r="B54" s="87">
        <v>791</v>
      </c>
      <c r="C54" s="6">
        <v>2000074040</v>
      </c>
      <c r="D54" s="6">
        <v>200</v>
      </c>
      <c r="E54" s="33">
        <v>500</v>
      </c>
    </row>
    <row r="55" spans="1:5" s="72" customFormat="1" ht="18">
      <c r="A55" s="69" t="s">
        <v>239</v>
      </c>
      <c r="B55" s="108">
        <v>791</v>
      </c>
      <c r="C55" s="70"/>
      <c r="D55" s="70"/>
      <c r="E55" s="83">
        <v>79.2</v>
      </c>
    </row>
    <row r="56" spans="1:5" s="72" customFormat="1" ht="69.75">
      <c r="A56" s="69" t="s">
        <v>240</v>
      </c>
      <c r="B56" s="87">
        <v>791</v>
      </c>
      <c r="C56" s="66" t="s">
        <v>242</v>
      </c>
      <c r="D56" s="70"/>
      <c r="E56" s="84">
        <v>79.2</v>
      </c>
    </row>
    <row r="57" spans="1:5" s="72" customFormat="1" ht="18">
      <c r="A57" s="65" t="s">
        <v>243</v>
      </c>
      <c r="B57" s="87">
        <v>791</v>
      </c>
      <c r="C57" s="66"/>
      <c r="D57" s="66"/>
      <c r="E57" s="84">
        <v>79.2</v>
      </c>
    </row>
    <row r="58" spans="1:5" s="72" customFormat="1" ht="18">
      <c r="A58" s="65" t="s">
        <v>244</v>
      </c>
      <c r="B58" s="87">
        <v>791</v>
      </c>
      <c r="C58" s="66" t="s">
        <v>245</v>
      </c>
      <c r="D58" s="66"/>
      <c r="E58" s="84">
        <v>79.2</v>
      </c>
    </row>
    <row r="59" spans="1:5" s="72" customFormat="1" ht="36">
      <c r="A59" s="65" t="s">
        <v>246</v>
      </c>
      <c r="B59" s="87">
        <v>791</v>
      </c>
      <c r="C59" s="66" t="s">
        <v>245</v>
      </c>
      <c r="D59" s="66" t="s">
        <v>247</v>
      </c>
      <c r="E59" s="84">
        <v>79.2</v>
      </c>
    </row>
    <row r="60" ht="18">
      <c r="E60" s="111"/>
    </row>
    <row r="61" ht="18">
      <c r="E61" s="111"/>
    </row>
    <row r="62" ht="18">
      <c r="E62" s="111"/>
    </row>
    <row r="63" ht="18">
      <c r="E63" s="111"/>
    </row>
    <row r="64" ht="18">
      <c r="E64" s="111"/>
    </row>
    <row r="65" ht="18">
      <c r="E65" s="111"/>
    </row>
    <row r="66" ht="18">
      <c r="E66" s="111"/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4330708661417323" top="0.3937007874015748" bottom="0.3937007874015748" header="0.2755905511811024" footer="0.5118110236220472"/>
  <pageSetup fitToHeight="5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view="pageBreakPreview" zoomScale="60" zoomScaleNormal="80" zoomScalePageLayoutView="0" workbookViewId="0" topLeftCell="A1">
      <selection activeCell="H10" sqref="H10"/>
    </sheetView>
  </sheetViews>
  <sheetFormatPr defaultColWidth="14.421875" defaultRowHeight="15"/>
  <cols>
    <col min="1" max="1" width="55.7109375" style="58" customWidth="1"/>
    <col min="2" max="2" width="7.8515625" style="58" customWidth="1"/>
    <col min="3" max="3" width="19.8515625" style="56" customWidth="1"/>
    <col min="4" max="4" width="8.28125" style="56" customWidth="1"/>
    <col min="5" max="5" width="12.8515625" style="110" customWidth="1"/>
    <col min="6" max="6" width="11.421875" style="56" customWidth="1"/>
    <col min="7" max="251" width="9.140625" style="56" customWidth="1"/>
    <col min="252" max="252" width="55.7109375" style="56" customWidth="1"/>
    <col min="253" max="253" width="13.00390625" style="56" customWidth="1"/>
    <col min="254" max="254" width="12.00390625" style="56" customWidth="1"/>
    <col min="255" max="255" width="8.28125" style="56" customWidth="1"/>
    <col min="256" max="16384" width="14.421875" style="56" customWidth="1"/>
  </cols>
  <sheetData>
    <row r="1" spans="1:6" s="55" customFormat="1" ht="18">
      <c r="A1" s="146" t="s">
        <v>92</v>
      </c>
      <c r="B1" s="146"/>
      <c r="C1" s="146"/>
      <c r="D1" s="146"/>
      <c r="E1" s="146"/>
      <c r="F1" s="146"/>
    </row>
    <row r="2" spans="1:6" s="55" customFormat="1" ht="18">
      <c r="A2" s="146" t="s">
        <v>266</v>
      </c>
      <c r="B2" s="146"/>
      <c r="C2" s="146"/>
      <c r="D2" s="146"/>
      <c r="E2" s="146"/>
      <c r="F2" s="146"/>
    </row>
    <row r="3" spans="1:6" s="55" customFormat="1" ht="18">
      <c r="A3" s="146" t="s">
        <v>11</v>
      </c>
      <c r="B3" s="146"/>
      <c r="C3" s="146"/>
      <c r="D3" s="146"/>
      <c r="E3" s="146"/>
      <c r="F3" s="146"/>
    </row>
    <row r="4" spans="1:6" s="55" customFormat="1" ht="18">
      <c r="A4" s="150" t="s">
        <v>302</v>
      </c>
      <c r="B4" s="150"/>
      <c r="C4" s="150"/>
      <c r="D4" s="150"/>
      <c r="E4" s="150"/>
      <c r="F4" s="150"/>
    </row>
    <row r="5" spans="1:6" s="55" customFormat="1" ht="18">
      <c r="A5" s="146" t="s">
        <v>267</v>
      </c>
      <c r="B5" s="146"/>
      <c r="C5" s="146"/>
      <c r="D5" s="146"/>
      <c r="E5" s="146"/>
      <c r="F5" s="146"/>
    </row>
    <row r="6" spans="1:6" s="55" customFormat="1" ht="18">
      <c r="A6" s="146" t="s">
        <v>11</v>
      </c>
      <c r="B6" s="146"/>
      <c r="C6" s="146"/>
      <c r="D6" s="146"/>
      <c r="E6" s="146"/>
      <c r="F6" s="146"/>
    </row>
    <row r="7" spans="1:6" s="55" customFormat="1" ht="18">
      <c r="A7" s="146" t="s">
        <v>230</v>
      </c>
      <c r="B7" s="146"/>
      <c r="C7" s="146"/>
      <c r="D7" s="146"/>
      <c r="E7" s="146"/>
      <c r="F7" s="146"/>
    </row>
    <row r="8" spans="1:5" ht="18">
      <c r="A8" s="147"/>
      <c r="B8" s="147"/>
      <c r="C8" s="147"/>
      <c r="D8" s="147"/>
      <c r="E8" s="147"/>
    </row>
    <row r="9" spans="1:6" ht="18">
      <c r="A9" s="148" t="s">
        <v>278</v>
      </c>
      <c r="B9" s="148"/>
      <c r="C9" s="148"/>
      <c r="D9" s="148"/>
      <c r="E9" s="148"/>
      <c r="F9" s="148"/>
    </row>
    <row r="10" spans="1:6" s="58" customFormat="1" ht="18">
      <c r="A10" s="151"/>
      <c r="B10" s="151"/>
      <c r="C10" s="151"/>
      <c r="D10" s="151"/>
      <c r="E10" s="151"/>
      <c r="F10" s="151"/>
    </row>
    <row r="11" spans="1:6" s="58" customFormat="1" ht="18">
      <c r="A11" s="152" t="s">
        <v>63</v>
      </c>
      <c r="B11" s="152" t="s">
        <v>93</v>
      </c>
      <c r="C11" s="152" t="s">
        <v>65</v>
      </c>
      <c r="D11" s="152" t="s">
        <v>66</v>
      </c>
      <c r="E11" s="154" t="s">
        <v>95</v>
      </c>
      <c r="F11" s="154"/>
    </row>
    <row r="12" spans="1:6" s="58" customFormat="1" ht="18">
      <c r="A12" s="153"/>
      <c r="B12" s="153"/>
      <c r="C12" s="153"/>
      <c r="D12" s="153"/>
      <c r="E12" s="85" t="s">
        <v>232</v>
      </c>
      <c r="F12" s="86" t="s">
        <v>233</v>
      </c>
    </row>
    <row r="13" spans="1:6" s="58" customFormat="1" ht="18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</row>
    <row r="14" spans="1:6" s="58" customFormat="1" ht="18">
      <c r="A14" s="18" t="s">
        <v>27</v>
      </c>
      <c r="B14" s="88"/>
      <c r="C14" s="60"/>
      <c r="D14" s="60"/>
      <c r="E14" s="32">
        <f>E15</f>
        <v>4886.1</v>
      </c>
      <c r="F14" s="32">
        <f>F15</f>
        <v>4911.4</v>
      </c>
    </row>
    <row r="15" spans="1:6" s="58" customFormat="1" ht="69">
      <c r="A15" s="18" t="s">
        <v>277</v>
      </c>
      <c r="B15" s="88">
        <v>791</v>
      </c>
      <c r="C15" s="60"/>
      <c r="D15" s="60"/>
      <c r="E15" s="82">
        <f>E16+E20+E25+E28+E31+E35+E40+E51+E56</f>
        <v>4886.1</v>
      </c>
      <c r="F15" s="82">
        <f>F16+F20+F25+F28+F31+F35+F40+F51+F56</f>
        <v>4911.4</v>
      </c>
    </row>
    <row r="16" spans="1:6" s="58" customFormat="1" ht="104.25">
      <c r="A16" s="18" t="s">
        <v>269</v>
      </c>
      <c r="B16" s="88">
        <v>791</v>
      </c>
      <c r="C16" s="59" t="s">
        <v>220</v>
      </c>
      <c r="D16" s="60"/>
      <c r="E16" s="77">
        <f>E17</f>
        <v>750.4</v>
      </c>
      <c r="F16" s="77">
        <f>F17</f>
        <v>750.4</v>
      </c>
    </row>
    <row r="17" spans="1:6" s="58" customFormat="1" ht="18">
      <c r="A17" s="12" t="s">
        <v>210</v>
      </c>
      <c r="B17" s="88">
        <v>791</v>
      </c>
      <c r="C17" s="62" t="s">
        <v>221</v>
      </c>
      <c r="D17" s="6"/>
      <c r="E17" s="33">
        <f>E18</f>
        <v>750.4</v>
      </c>
      <c r="F17" s="33">
        <f>F18</f>
        <v>750.4</v>
      </c>
    </row>
    <row r="18" spans="1:6" s="58" customFormat="1" ht="90">
      <c r="A18" s="12" t="s">
        <v>70</v>
      </c>
      <c r="B18" s="91">
        <v>791</v>
      </c>
      <c r="C18" s="62" t="s">
        <v>221</v>
      </c>
      <c r="D18" s="6">
        <v>100</v>
      </c>
      <c r="E18" s="33">
        <v>750.4</v>
      </c>
      <c r="F18" s="33">
        <v>750.4</v>
      </c>
    </row>
    <row r="19" spans="1:6" s="58" customFormat="1" ht="72">
      <c r="A19" s="12" t="s">
        <v>73</v>
      </c>
      <c r="B19" s="91">
        <v>791</v>
      </c>
      <c r="C19" s="6"/>
      <c r="D19" s="6"/>
      <c r="E19" s="33">
        <f>E20</f>
        <v>1998.8000000000002</v>
      </c>
      <c r="F19" s="33">
        <f>F20</f>
        <v>1998.8000000000002</v>
      </c>
    </row>
    <row r="20" spans="1:6" s="58" customFormat="1" ht="104.25">
      <c r="A20" s="18" t="s">
        <v>270</v>
      </c>
      <c r="B20" s="91">
        <v>730</v>
      </c>
      <c r="C20" s="59" t="s">
        <v>220</v>
      </c>
      <c r="D20" s="60"/>
      <c r="E20" s="77">
        <f>E21</f>
        <v>1998.8000000000002</v>
      </c>
      <c r="F20" s="77">
        <f>F21</f>
        <v>1998.8000000000002</v>
      </c>
    </row>
    <row r="21" spans="1:6" s="58" customFormat="1" ht="36">
      <c r="A21" s="12" t="s">
        <v>69</v>
      </c>
      <c r="B21" s="88">
        <v>791</v>
      </c>
      <c r="C21" s="62" t="s">
        <v>222</v>
      </c>
      <c r="D21" s="6"/>
      <c r="E21" s="33">
        <f>E22+E23+E24</f>
        <v>1998.8000000000002</v>
      </c>
      <c r="F21" s="33">
        <f>F22+F23+F24</f>
        <v>1998.8000000000002</v>
      </c>
    </row>
    <row r="22" spans="1:6" s="57" customFormat="1" ht="90">
      <c r="A22" s="12" t="s">
        <v>70</v>
      </c>
      <c r="B22" s="91">
        <v>791</v>
      </c>
      <c r="C22" s="62" t="s">
        <v>222</v>
      </c>
      <c r="D22" s="6">
        <v>100</v>
      </c>
      <c r="E22" s="33">
        <v>1496.4</v>
      </c>
      <c r="F22" s="33">
        <v>1496.4</v>
      </c>
    </row>
    <row r="23" spans="1:6" s="58" customFormat="1" ht="36">
      <c r="A23" s="12" t="s">
        <v>71</v>
      </c>
      <c r="B23" s="91">
        <v>791</v>
      </c>
      <c r="C23" s="62" t="s">
        <v>222</v>
      </c>
      <c r="D23" s="6">
        <v>200</v>
      </c>
      <c r="E23" s="33">
        <v>482</v>
      </c>
      <c r="F23" s="33">
        <v>482</v>
      </c>
    </row>
    <row r="24" spans="1:6" s="58" customFormat="1" ht="18">
      <c r="A24" s="12" t="s">
        <v>72</v>
      </c>
      <c r="B24" s="88">
        <v>791</v>
      </c>
      <c r="C24" s="62" t="s">
        <v>222</v>
      </c>
      <c r="D24" s="6">
        <v>800</v>
      </c>
      <c r="E24" s="33">
        <v>20.4</v>
      </c>
      <c r="F24" s="33">
        <v>20.4</v>
      </c>
    </row>
    <row r="25" spans="1:6" s="58" customFormat="1" ht="18">
      <c r="A25" s="18" t="s">
        <v>77</v>
      </c>
      <c r="B25" s="91">
        <v>791</v>
      </c>
      <c r="C25" s="60">
        <v>9900000000</v>
      </c>
      <c r="D25" s="60"/>
      <c r="E25" s="77">
        <f>E26</f>
        <v>1</v>
      </c>
      <c r="F25" s="77">
        <f>F26</f>
        <v>1</v>
      </c>
    </row>
    <row r="26" spans="1:6" s="58" customFormat="1" ht="18">
      <c r="A26" s="12" t="s">
        <v>78</v>
      </c>
      <c r="B26" s="91">
        <v>791</v>
      </c>
      <c r="C26" s="6">
        <v>9900007500</v>
      </c>
      <c r="D26" s="6"/>
      <c r="E26" s="33">
        <f>E27</f>
        <v>1</v>
      </c>
      <c r="F26" s="33">
        <f>F27</f>
        <v>1</v>
      </c>
    </row>
    <row r="27" spans="1:6" s="64" customFormat="1" ht="18">
      <c r="A27" s="12" t="s">
        <v>72</v>
      </c>
      <c r="B27" s="91">
        <v>791</v>
      </c>
      <c r="C27" s="6">
        <v>9900007500</v>
      </c>
      <c r="D27" s="6">
        <v>800</v>
      </c>
      <c r="E27" s="33">
        <v>1</v>
      </c>
      <c r="F27" s="33">
        <v>1</v>
      </c>
    </row>
    <row r="28" spans="1:6" ht="18">
      <c r="A28" s="18" t="s">
        <v>77</v>
      </c>
      <c r="B28" s="91">
        <v>791</v>
      </c>
      <c r="C28" s="60">
        <v>9900000000</v>
      </c>
      <c r="D28" s="60"/>
      <c r="E28" s="77">
        <f>E29</f>
        <v>75.2</v>
      </c>
      <c r="F28" s="77">
        <f>F29</f>
        <v>75.2</v>
      </c>
    </row>
    <row r="29" spans="1:6" ht="72">
      <c r="A29" s="12" t="s">
        <v>199</v>
      </c>
      <c r="B29" s="88">
        <v>791</v>
      </c>
      <c r="C29" s="6">
        <v>9900051180</v>
      </c>
      <c r="D29" s="6"/>
      <c r="E29" s="33">
        <f>E30</f>
        <v>75.2</v>
      </c>
      <c r="F29" s="33">
        <f>F30</f>
        <v>75.2</v>
      </c>
    </row>
    <row r="30" spans="1:6" ht="90">
      <c r="A30" s="12" t="s">
        <v>70</v>
      </c>
      <c r="B30" s="91">
        <v>791</v>
      </c>
      <c r="C30" s="6">
        <v>9900051180</v>
      </c>
      <c r="D30" s="6">
        <v>100</v>
      </c>
      <c r="E30" s="38">
        <v>75.2</v>
      </c>
      <c r="F30" s="38">
        <v>75.2</v>
      </c>
    </row>
    <row r="31" spans="1:6" s="64" customFormat="1" ht="87">
      <c r="A31" s="18" t="s">
        <v>274</v>
      </c>
      <c r="B31" s="91">
        <v>791</v>
      </c>
      <c r="C31" s="60">
        <v>1600000000</v>
      </c>
      <c r="D31" s="60"/>
      <c r="E31" s="77">
        <f>E32</f>
        <v>229.3</v>
      </c>
      <c r="F31" s="77">
        <f>F32</f>
        <v>229.3</v>
      </c>
    </row>
    <row r="32" spans="1:6" ht="36">
      <c r="A32" s="12" t="s">
        <v>202</v>
      </c>
      <c r="B32" s="91">
        <v>791</v>
      </c>
      <c r="C32" s="6">
        <v>1600024300</v>
      </c>
      <c r="D32" s="6"/>
      <c r="E32" s="33">
        <f>E33+E34</f>
        <v>229.3</v>
      </c>
      <c r="F32" s="33">
        <f>F33+F34</f>
        <v>229.3</v>
      </c>
    </row>
    <row r="33" spans="1:6" ht="90">
      <c r="A33" s="12" t="s">
        <v>70</v>
      </c>
      <c r="B33" s="88">
        <v>791</v>
      </c>
      <c r="C33" s="6">
        <v>1600024300</v>
      </c>
      <c r="D33" s="6">
        <v>100</v>
      </c>
      <c r="E33" s="33">
        <v>133.3</v>
      </c>
      <c r="F33" s="33">
        <v>133.3</v>
      </c>
    </row>
    <row r="34" spans="1:6" s="64" customFormat="1" ht="36">
      <c r="A34" s="12" t="s">
        <v>71</v>
      </c>
      <c r="B34" s="91">
        <v>791</v>
      </c>
      <c r="C34" s="6">
        <v>1600024300</v>
      </c>
      <c r="D34" s="6">
        <v>200</v>
      </c>
      <c r="E34" s="33">
        <v>96</v>
      </c>
      <c r="F34" s="33">
        <v>96</v>
      </c>
    </row>
    <row r="35" spans="1:6" ht="69.75">
      <c r="A35" s="69" t="s">
        <v>236</v>
      </c>
      <c r="B35" s="91">
        <v>791</v>
      </c>
      <c r="C35" s="60">
        <v>2100000000</v>
      </c>
      <c r="D35" s="60"/>
      <c r="E35" s="77">
        <f>E36+E38</f>
        <v>220</v>
      </c>
      <c r="F35" s="77">
        <f>F36+F38</f>
        <v>220</v>
      </c>
    </row>
    <row r="36" spans="1:6" ht="18">
      <c r="A36" s="12" t="s">
        <v>203</v>
      </c>
      <c r="B36" s="88">
        <v>791</v>
      </c>
      <c r="C36" s="6">
        <v>2100003150</v>
      </c>
      <c r="D36" s="6"/>
      <c r="E36" s="33">
        <f>E37</f>
        <v>220</v>
      </c>
      <c r="F36" s="33">
        <f>F37</f>
        <v>220</v>
      </c>
    </row>
    <row r="37" spans="1:6" ht="36">
      <c r="A37" s="12" t="s">
        <v>71</v>
      </c>
      <c r="B37" s="91">
        <v>791</v>
      </c>
      <c r="C37" s="6">
        <v>2100003150</v>
      </c>
      <c r="D37" s="6">
        <v>200</v>
      </c>
      <c r="E37" s="33">
        <v>220</v>
      </c>
      <c r="F37" s="33">
        <v>220</v>
      </c>
    </row>
    <row r="38" spans="1:6" ht="90">
      <c r="A38" s="12" t="s">
        <v>208</v>
      </c>
      <c r="B38" s="91">
        <v>791</v>
      </c>
      <c r="C38" s="6">
        <v>21000074040</v>
      </c>
      <c r="D38" s="6"/>
      <c r="E38" s="33">
        <f>E39</f>
        <v>0</v>
      </c>
      <c r="F38" s="33">
        <f>F39</f>
        <v>0</v>
      </c>
    </row>
    <row r="39" spans="1:6" ht="36">
      <c r="A39" s="12" t="s">
        <v>71</v>
      </c>
      <c r="B39" s="91">
        <v>791</v>
      </c>
      <c r="C39" s="6">
        <v>21000074040</v>
      </c>
      <c r="D39" s="6">
        <v>200</v>
      </c>
      <c r="E39" s="33">
        <v>0</v>
      </c>
      <c r="F39" s="33">
        <v>0</v>
      </c>
    </row>
    <row r="40" spans="1:6" s="64" customFormat="1" ht="104.25">
      <c r="A40" s="18" t="s">
        <v>272</v>
      </c>
      <c r="B40" s="91">
        <v>791</v>
      </c>
      <c r="C40" s="60">
        <v>2000000000</v>
      </c>
      <c r="D40" s="60"/>
      <c r="E40" s="77">
        <f>E41+E44+E49</f>
        <v>1435.5</v>
      </c>
      <c r="F40" s="77">
        <f>F41+F44+F49</f>
        <v>1362.8</v>
      </c>
    </row>
    <row r="41" spans="1:6" ht="18">
      <c r="A41" s="12" t="s">
        <v>94</v>
      </c>
      <c r="B41" s="91">
        <v>791</v>
      </c>
      <c r="C41" s="66" t="s">
        <v>235</v>
      </c>
      <c r="D41" s="6"/>
      <c r="E41" s="33">
        <f>SUM(E42:E43)</f>
        <v>242</v>
      </c>
      <c r="F41" s="33">
        <f>SUM(F42:F43)</f>
        <v>242</v>
      </c>
    </row>
    <row r="42" spans="1:6" ht="36">
      <c r="A42" s="12" t="s">
        <v>71</v>
      </c>
      <c r="B42" s="88">
        <v>791</v>
      </c>
      <c r="C42" s="66" t="s">
        <v>235</v>
      </c>
      <c r="D42" s="6">
        <v>200</v>
      </c>
      <c r="E42" s="33">
        <v>242</v>
      </c>
      <c r="F42" s="33">
        <v>242</v>
      </c>
    </row>
    <row r="43" spans="1:6" ht="36">
      <c r="A43" s="12" t="s">
        <v>71</v>
      </c>
      <c r="B43" s="88">
        <v>791</v>
      </c>
      <c r="C43" s="66" t="s">
        <v>235</v>
      </c>
      <c r="D43" s="6">
        <v>800</v>
      </c>
      <c r="E43" s="33"/>
      <c r="F43" s="33"/>
    </row>
    <row r="44" spans="1:6" ht="18">
      <c r="A44" s="12" t="s">
        <v>86</v>
      </c>
      <c r="B44" s="91">
        <v>791</v>
      </c>
      <c r="C44" s="106"/>
      <c r="D44" s="106"/>
      <c r="E44" s="33">
        <f>E45+E48</f>
        <v>693.5</v>
      </c>
      <c r="F44" s="33">
        <f>F45+F48</f>
        <v>620.8</v>
      </c>
    </row>
    <row r="45" spans="1:6" ht="36">
      <c r="A45" s="12" t="s">
        <v>88</v>
      </c>
      <c r="B45" s="88">
        <v>791</v>
      </c>
      <c r="C45" s="6">
        <v>2000006050</v>
      </c>
      <c r="D45" s="6"/>
      <c r="E45" s="33">
        <f>E46+E47</f>
        <v>673.5</v>
      </c>
      <c r="F45" s="33">
        <f>F46+F47</f>
        <v>600.8</v>
      </c>
    </row>
    <row r="46" spans="1:6" ht="90">
      <c r="A46" s="12" t="s">
        <v>70</v>
      </c>
      <c r="B46" s="91">
        <v>791</v>
      </c>
      <c r="C46" s="6">
        <v>2000006050</v>
      </c>
      <c r="D46" s="6">
        <v>100</v>
      </c>
      <c r="E46" s="33">
        <v>0</v>
      </c>
      <c r="F46" s="33">
        <v>0</v>
      </c>
    </row>
    <row r="47" spans="1:6" s="64" customFormat="1" ht="36">
      <c r="A47" s="12" t="s">
        <v>71</v>
      </c>
      <c r="B47" s="91">
        <v>791</v>
      </c>
      <c r="C47" s="6">
        <v>2000006050</v>
      </c>
      <c r="D47" s="6">
        <v>200</v>
      </c>
      <c r="E47" s="33">
        <v>673.5</v>
      </c>
      <c r="F47" s="33">
        <v>600.8</v>
      </c>
    </row>
    <row r="48" spans="1:6" s="64" customFormat="1" ht="36">
      <c r="A48" s="12" t="s">
        <v>71</v>
      </c>
      <c r="B48" s="91">
        <v>791</v>
      </c>
      <c r="C48" s="6">
        <v>2000006400</v>
      </c>
      <c r="D48" s="6">
        <v>200</v>
      </c>
      <c r="E48" s="33">
        <v>20</v>
      </c>
      <c r="F48" s="33">
        <v>20</v>
      </c>
    </row>
    <row r="49" spans="1:6" ht="36">
      <c r="A49" s="68" t="s">
        <v>223</v>
      </c>
      <c r="B49" s="91">
        <v>791</v>
      </c>
      <c r="C49" s="6">
        <v>2000074040</v>
      </c>
      <c r="D49" s="6"/>
      <c r="E49" s="33">
        <f>E50</f>
        <v>500</v>
      </c>
      <c r="F49" s="33">
        <f>F50</f>
        <v>500</v>
      </c>
    </row>
    <row r="50" spans="1:6" ht="36">
      <c r="A50" s="12" t="s">
        <v>71</v>
      </c>
      <c r="B50" s="91">
        <v>791</v>
      </c>
      <c r="C50" s="6">
        <v>2000074040</v>
      </c>
      <c r="D50" s="6">
        <v>200</v>
      </c>
      <c r="E50" s="33">
        <v>500</v>
      </c>
      <c r="F50" s="33">
        <v>500</v>
      </c>
    </row>
    <row r="51" spans="1:6" s="72" customFormat="1" ht="18">
      <c r="A51" s="69" t="s">
        <v>239</v>
      </c>
      <c r="B51" s="91">
        <v>791</v>
      </c>
      <c r="C51" s="70"/>
      <c r="D51" s="70"/>
      <c r="E51" s="83">
        <f aca="true" t="shared" si="0" ref="E51:F54">E52</f>
        <v>79.2</v>
      </c>
      <c r="F51" s="83">
        <f t="shared" si="0"/>
        <v>79.2</v>
      </c>
    </row>
    <row r="52" spans="1:6" s="72" customFormat="1" ht="69.75">
      <c r="A52" s="69" t="s">
        <v>240</v>
      </c>
      <c r="B52" s="91">
        <v>791</v>
      </c>
      <c r="C52" s="70" t="s">
        <v>242</v>
      </c>
      <c r="D52" s="70"/>
      <c r="E52" s="83">
        <f t="shared" si="0"/>
        <v>79.2</v>
      </c>
      <c r="F52" s="83">
        <f t="shared" si="0"/>
        <v>79.2</v>
      </c>
    </row>
    <row r="53" spans="1:6" s="72" customFormat="1" ht="18">
      <c r="A53" s="65" t="s">
        <v>243</v>
      </c>
      <c r="B53" s="91">
        <v>791</v>
      </c>
      <c r="C53" s="66"/>
      <c r="D53" s="66"/>
      <c r="E53" s="84">
        <f t="shared" si="0"/>
        <v>79.2</v>
      </c>
      <c r="F53" s="84">
        <f t="shared" si="0"/>
        <v>79.2</v>
      </c>
    </row>
    <row r="54" spans="1:6" s="72" customFormat="1" ht="18">
      <c r="A54" s="65" t="s">
        <v>244</v>
      </c>
      <c r="B54" s="91">
        <v>791</v>
      </c>
      <c r="C54" s="66" t="s">
        <v>245</v>
      </c>
      <c r="D54" s="66"/>
      <c r="E54" s="84">
        <f t="shared" si="0"/>
        <v>79.2</v>
      </c>
      <c r="F54" s="84">
        <f t="shared" si="0"/>
        <v>79.2</v>
      </c>
    </row>
    <row r="55" spans="1:6" s="72" customFormat="1" ht="36">
      <c r="A55" s="65" t="s">
        <v>246</v>
      </c>
      <c r="B55" s="91">
        <v>791</v>
      </c>
      <c r="C55" s="66" t="s">
        <v>245</v>
      </c>
      <c r="D55" s="66" t="s">
        <v>247</v>
      </c>
      <c r="E55" s="84">
        <v>79.2</v>
      </c>
      <c r="F55" s="84">
        <v>79.2</v>
      </c>
    </row>
    <row r="56" spans="1:6" ht="18">
      <c r="A56" s="88" t="s">
        <v>90</v>
      </c>
      <c r="B56" s="91">
        <v>999</v>
      </c>
      <c r="C56" s="89">
        <v>999999999</v>
      </c>
      <c r="D56" s="89"/>
      <c r="E56" s="112">
        <f>E57</f>
        <v>96.7</v>
      </c>
      <c r="F56" s="112">
        <f>F57</f>
        <v>194.7</v>
      </c>
    </row>
    <row r="57" spans="1:6" ht="18">
      <c r="A57" s="91" t="s">
        <v>91</v>
      </c>
      <c r="B57" s="91">
        <v>999</v>
      </c>
      <c r="C57" s="92">
        <v>999999999</v>
      </c>
      <c r="D57" s="92">
        <v>999</v>
      </c>
      <c r="E57" s="113">
        <v>96.7</v>
      </c>
      <c r="F57" s="113">
        <v>194.7</v>
      </c>
    </row>
    <row r="58" spans="5:6" ht="18">
      <c r="E58" s="114"/>
      <c r="F58" s="111"/>
    </row>
    <row r="59" spans="5:6" ht="18">
      <c r="E59" s="114"/>
      <c r="F59" s="111"/>
    </row>
    <row r="60" spans="5:6" ht="18">
      <c r="E60" s="114"/>
      <c r="F60" s="111"/>
    </row>
    <row r="61" spans="5:6" ht="18">
      <c r="E61" s="114"/>
      <c r="F61" s="111"/>
    </row>
    <row r="62" spans="5:6" ht="18">
      <c r="E62" s="114"/>
      <c r="F62" s="111"/>
    </row>
    <row r="63" spans="5:6" ht="18">
      <c r="E63" s="114"/>
      <c r="F63" s="111"/>
    </row>
    <row r="64" spans="5:6" ht="18">
      <c r="E64" s="114"/>
      <c r="F64" s="111"/>
    </row>
    <row r="65" spans="5:6" ht="18">
      <c r="E65" s="114"/>
      <c r="F65" s="111"/>
    </row>
    <row r="66" spans="5:6" ht="18">
      <c r="E66" s="114"/>
      <c r="F66" s="111"/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4330708661417323" top="0.3937007874015748" bottom="0.3937007874015748" header="0.2755905511811024" footer="0.5118110236220472"/>
  <pageSetup fitToHeight="5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13"/>
  <sheetViews>
    <sheetView view="pageBreakPreview" zoomScale="60" zoomScaleNormal="80" zoomScalePageLayoutView="0" workbookViewId="0" topLeftCell="A1">
      <selection activeCell="I10" sqref="I10"/>
    </sheetView>
  </sheetViews>
  <sheetFormatPr defaultColWidth="9.140625" defaultRowHeight="15"/>
  <cols>
    <col min="1" max="1" width="69.00390625" style="0" customWidth="1"/>
    <col min="2" max="2" width="17.28125" style="0" customWidth="1"/>
  </cols>
  <sheetData>
    <row r="1" spans="1:2" s="115" customFormat="1" ht="18">
      <c r="A1" s="161" t="s">
        <v>248</v>
      </c>
      <c r="B1" s="161"/>
    </row>
    <row r="2" spans="1:2" s="115" customFormat="1" ht="18">
      <c r="A2" s="146" t="s">
        <v>266</v>
      </c>
      <c r="B2" s="146"/>
    </row>
    <row r="3" spans="1:2" s="115" customFormat="1" ht="18">
      <c r="A3" s="146" t="s">
        <v>11</v>
      </c>
      <c r="B3" s="146"/>
    </row>
    <row r="4" spans="1:2" s="115" customFormat="1" ht="18">
      <c r="A4" s="150" t="s">
        <v>302</v>
      </c>
      <c r="B4" s="150"/>
    </row>
    <row r="5" spans="1:2" s="115" customFormat="1" ht="18">
      <c r="A5" s="146" t="s">
        <v>267</v>
      </c>
      <c r="B5" s="146"/>
    </row>
    <row r="6" spans="1:2" s="115" customFormat="1" ht="18">
      <c r="A6" s="146" t="s">
        <v>11</v>
      </c>
      <c r="B6" s="146"/>
    </row>
    <row r="7" spans="1:2" s="115" customFormat="1" ht="18">
      <c r="A7" s="146" t="s">
        <v>230</v>
      </c>
      <c r="B7" s="146"/>
    </row>
    <row r="8" spans="1:2" s="115" customFormat="1" ht="18">
      <c r="A8" s="1"/>
      <c r="B8" s="1"/>
    </row>
    <row r="9" spans="1:2" s="115" customFormat="1" ht="97.5" customHeight="1">
      <c r="A9" s="160" t="s">
        <v>281</v>
      </c>
      <c r="B9" s="160"/>
    </row>
    <row r="10" spans="1:2" s="115" customFormat="1" ht="18">
      <c r="A10" s="2"/>
      <c r="B10" s="3"/>
    </row>
    <row r="11" spans="1:2" s="115" customFormat="1" ht="35.25">
      <c r="A11" s="116" t="s">
        <v>249</v>
      </c>
      <c r="B11" s="117" t="s">
        <v>250</v>
      </c>
    </row>
    <row r="12" spans="1:2" s="115" customFormat="1" ht="36">
      <c r="A12" s="118" t="s">
        <v>279</v>
      </c>
      <c r="B12" s="113">
        <v>79.2</v>
      </c>
    </row>
    <row r="13" spans="1:2" s="115" customFormat="1" ht="18">
      <c r="A13" s="119" t="s">
        <v>251</v>
      </c>
      <c r="B13" s="112">
        <f>SUM(B11:B12)</f>
        <v>79.2</v>
      </c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view="pageBreakPreview" zoomScale="60" zoomScaleNormal="80" zoomScalePageLayoutView="0" workbookViewId="0" topLeftCell="A1">
      <selection activeCell="F12" sqref="F12"/>
    </sheetView>
  </sheetViews>
  <sheetFormatPr defaultColWidth="9.140625" defaultRowHeight="15"/>
  <cols>
    <col min="1" max="1" width="62.28125" style="0" customWidth="1"/>
    <col min="2" max="3" width="15.8515625" style="0" customWidth="1"/>
  </cols>
  <sheetData>
    <row r="1" spans="1:3" s="115" customFormat="1" ht="18">
      <c r="A1" s="161" t="s">
        <v>252</v>
      </c>
      <c r="B1" s="161"/>
      <c r="C1" s="161"/>
    </row>
    <row r="2" spans="1:3" s="115" customFormat="1" ht="18">
      <c r="A2" s="146" t="s">
        <v>266</v>
      </c>
      <c r="B2" s="146"/>
      <c r="C2" s="146"/>
    </row>
    <row r="3" spans="1:3" s="115" customFormat="1" ht="18">
      <c r="A3" s="146" t="s">
        <v>11</v>
      </c>
      <c r="B3" s="146"/>
      <c r="C3" s="146"/>
    </row>
    <row r="4" spans="1:3" s="115" customFormat="1" ht="18">
      <c r="A4" s="150" t="s">
        <v>302</v>
      </c>
      <c r="B4" s="150"/>
      <c r="C4" s="150"/>
    </row>
    <row r="5" spans="1:3" s="115" customFormat="1" ht="18">
      <c r="A5" s="146" t="s">
        <v>267</v>
      </c>
      <c r="B5" s="146"/>
      <c r="C5" s="146"/>
    </row>
    <row r="6" spans="1:3" s="115" customFormat="1" ht="18">
      <c r="A6" s="146" t="s">
        <v>11</v>
      </c>
      <c r="B6" s="146"/>
      <c r="C6" s="146"/>
    </row>
    <row r="7" spans="1:3" s="115" customFormat="1" ht="18">
      <c r="A7" s="146" t="s">
        <v>230</v>
      </c>
      <c r="B7" s="146"/>
      <c r="C7" s="146"/>
    </row>
    <row r="8" spans="1:2" s="115" customFormat="1" ht="18">
      <c r="A8" s="1"/>
      <c r="B8" s="1"/>
    </row>
    <row r="9" spans="1:3" s="115" customFormat="1" ht="98.25" customHeight="1">
      <c r="A9" s="160" t="s">
        <v>281</v>
      </c>
      <c r="B9" s="160"/>
      <c r="C9" s="160"/>
    </row>
    <row r="10" spans="1:2" s="115" customFormat="1" ht="18">
      <c r="A10" s="2"/>
      <c r="B10" s="3"/>
    </row>
    <row r="11" spans="1:3" s="115" customFormat="1" ht="18">
      <c r="A11" s="162" t="s">
        <v>249</v>
      </c>
      <c r="B11" s="163" t="s">
        <v>250</v>
      </c>
      <c r="C11" s="164"/>
    </row>
    <row r="12" spans="1:3" s="115" customFormat="1" ht="22.5" customHeight="1">
      <c r="A12" s="162"/>
      <c r="B12" s="117" t="s">
        <v>232</v>
      </c>
      <c r="C12" s="117" t="s">
        <v>233</v>
      </c>
    </row>
    <row r="13" spans="1:3" s="115" customFormat="1" ht="35.25" customHeight="1">
      <c r="A13" s="118" t="s">
        <v>279</v>
      </c>
      <c r="B13" s="120">
        <v>79.2</v>
      </c>
      <c r="C13" s="120">
        <v>79.2</v>
      </c>
    </row>
    <row r="14" spans="1:3" s="115" customFormat="1" ht="18">
      <c r="A14" s="119" t="s">
        <v>251</v>
      </c>
      <c r="B14" s="121">
        <f>SUM(B11:B13)</f>
        <v>79.2</v>
      </c>
      <c r="C14" s="121">
        <f>SUM(C11:C13)</f>
        <v>79.2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view="pageBreakPreview" zoomScale="60" zoomScaleNormal="70" zoomScalePageLayoutView="0" workbookViewId="0" topLeftCell="A50">
      <selection activeCell="M58" sqref="M58"/>
    </sheetView>
  </sheetViews>
  <sheetFormatPr defaultColWidth="9.140625" defaultRowHeight="15"/>
  <cols>
    <col min="1" max="1" width="11.00390625" style="5" customWidth="1"/>
    <col min="2" max="2" width="31.7109375" style="13" customWidth="1"/>
    <col min="3" max="3" width="56.28125" style="5" customWidth="1"/>
    <col min="4" max="16384" width="9.140625" style="5" customWidth="1"/>
  </cols>
  <sheetData>
    <row r="1" spans="1:3" s="4" customFormat="1" ht="18">
      <c r="A1" s="122" t="s">
        <v>22</v>
      </c>
      <c r="B1" s="122"/>
      <c r="C1" s="122"/>
    </row>
    <row r="2" spans="1:3" s="4" customFormat="1" ht="18.75" customHeight="1">
      <c r="A2" s="122" t="s">
        <v>253</v>
      </c>
      <c r="B2" s="122"/>
      <c r="C2" s="122"/>
    </row>
    <row r="3" spans="1:3" s="4" customFormat="1" ht="18.75" customHeight="1">
      <c r="A3" s="122" t="s">
        <v>11</v>
      </c>
      <c r="B3" s="122"/>
      <c r="C3" s="122"/>
    </row>
    <row r="4" spans="1:3" s="4" customFormat="1" ht="18.75" customHeight="1">
      <c r="A4" s="123" t="s">
        <v>302</v>
      </c>
      <c r="B4" s="123"/>
      <c r="C4" s="123"/>
    </row>
    <row r="5" spans="1:3" s="4" customFormat="1" ht="18.75" customHeight="1">
      <c r="A5" s="122" t="s">
        <v>254</v>
      </c>
      <c r="B5" s="122"/>
      <c r="C5" s="122"/>
    </row>
    <row r="6" spans="1:3" s="4" customFormat="1" ht="18.75" customHeight="1">
      <c r="A6" s="122" t="s">
        <v>11</v>
      </c>
      <c r="B6" s="122"/>
      <c r="C6" s="122"/>
    </row>
    <row r="7" spans="1:3" s="4" customFormat="1" ht="18.75" customHeight="1">
      <c r="A7" s="122" t="s">
        <v>230</v>
      </c>
      <c r="B7" s="122"/>
      <c r="C7" s="122"/>
    </row>
    <row r="8" spans="1:3" ht="88.5" customHeight="1">
      <c r="A8" s="128" t="s">
        <v>256</v>
      </c>
      <c r="B8" s="129"/>
      <c r="C8" s="129"/>
    </row>
    <row r="10" spans="1:3" ht="37.5" customHeight="1">
      <c r="A10" s="130" t="s">
        <v>18</v>
      </c>
      <c r="B10" s="130"/>
      <c r="C10" s="130" t="s">
        <v>19</v>
      </c>
    </row>
    <row r="11" spans="1:3" ht="72">
      <c r="A11" s="6" t="s">
        <v>20</v>
      </c>
      <c r="B11" s="6" t="s">
        <v>21</v>
      </c>
      <c r="C11" s="130"/>
    </row>
    <row r="12" spans="1:3" ht="18">
      <c r="A12" s="7">
        <v>1</v>
      </c>
      <c r="B12" s="7">
        <v>2</v>
      </c>
      <c r="C12" s="7">
        <v>3</v>
      </c>
    </row>
    <row r="13" spans="1:3" ht="69">
      <c r="A13" s="8">
        <v>791</v>
      </c>
      <c r="B13" s="8"/>
      <c r="C13" s="9" t="s">
        <v>257</v>
      </c>
    </row>
    <row r="14" spans="1:3" ht="126">
      <c r="A14" s="10">
        <v>791</v>
      </c>
      <c r="B14" s="10" t="s">
        <v>13</v>
      </c>
      <c r="C14" s="11" t="s">
        <v>14</v>
      </c>
    </row>
    <row r="15" spans="1:3" ht="54">
      <c r="A15" s="10">
        <v>791</v>
      </c>
      <c r="B15" s="10" t="s">
        <v>96</v>
      </c>
      <c r="C15" s="11" t="s">
        <v>51</v>
      </c>
    </row>
    <row r="16" spans="1:3" ht="79.5" customHeight="1">
      <c r="A16" s="10">
        <v>791</v>
      </c>
      <c r="B16" s="10" t="s">
        <v>97</v>
      </c>
      <c r="C16" s="11" t="s">
        <v>98</v>
      </c>
    </row>
    <row r="17" spans="1:3" ht="54">
      <c r="A17" s="10">
        <v>791</v>
      </c>
      <c r="B17" s="10" t="s">
        <v>99</v>
      </c>
      <c r="C17" s="11" t="s">
        <v>100</v>
      </c>
    </row>
    <row r="18" spans="1:3" ht="54">
      <c r="A18" s="10">
        <v>791</v>
      </c>
      <c r="B18" s="10" t="s">
        <v>101</v>
      </c>
      <c r="C18" s="11" t="s">
        <v>53</v>
      </c>
    </row>
    <row r="19" spans="1:3" ht="36">
      <c r="A19" s="10">
        <v>791</v>
      </c>
      <c r="B19" s="10" t="s">
        <v>102</v>
      </c>
      <c r="C19" s="11" t="s">
        <v>103</v>
      </c>
    </row>
    <row r="20" spans="1:3" ht="108">
      <c r="A20" s="10">
        <v>791</v>
      </c>
      <c r="B20" s="10" t="s">
        <v>104</v>
      </c>
      <c r="C20" s="11" t="s">
        <v>105</v>
      </c>
    </row>
    <row r="21" spans="1:3" ht="72">
      <c r="A21" s="10">
        <v>791</v>
      </c>
      <c r="B21" s="10" t="s">
        <v>106</v>
      </c>
      <c r="C21" s="11" t="s">
        <v>107</v>
      </c>
    </row>
    <row r="22" spans="1:3" ht="74.25" customHeight="1">
      <c r="A22" s="10">
        <v>791</v>
      </c>
      <c r="B22" s="10" t="s">
        <v>108</v>
      </c>
      <c r="C22" s="11" t="s">
        <v>109</v>
      </c>
    </row>
    <row r="23" spans="1:3" ht="108">
      <c r="A23" s="10">
        <v>791</v>
      </c>
      <c r="B23" s="10" t="s">
        <v>110</v>
      </c>
      <c r="C23" s="11" t="s">
        <v>111</v>
      </c>
    </row>
    <row r="24" spans="1:3" ht="54">
      <c r="A24" s="10">
        <v>791</v>
      </c>
      <c r="B24" s="10" t="s">
        <v>112</v>
      </c>
      <c r="C24" s="11" t="s">
        <v>54</v>
      </c>
    </row>
    <row r="25" spans="1:3" ht="36">
      <c r="A25" s="10">
        <v>791</v>
      </c>
      <c r="B25" s="10" t="s">
        <v>113</v>
      </c>
      <c r="C25" s="11" t="s">
        <v>114</v>
      </c>
    </row>
    <row r="26" spans="1:3" ht="36">
      <c r="A26" s="10">
        <v>791</v>
      </c>
      <c r="B26" s="10" t="s">
        <v>115</v>
      </c>
      <c r="C26" s="11" t="s">
        <v>55</v>
      </c>
    </row>
    <row r="27" spans="1:3" ht="36">
      <c r="A27" s="10">
        <v>791</v>
      </c>
      <c r="B27" s="10" t="s">
        <v>290</v>
      </c>
      <c r="C27" s="11" t="s">
        <v>116</v>
      </c>
    </row>
    <row r="28" spans="1:3" ht="18">
      <c r="A28" s="10">
        <v>791</v>
      </c>
      <c r="B28" s="10" t="s">
        <v>15</v>
      </c>
      <c r="C28" s="11" t="s">
        <v>16</v>
      </c>
    </row>
    <row r="29" spans="1:3" ht="191.25">
      <c r="A29" s="8"/>
      <c r="B29" s="10"/>
      <c r="C29" s="9" t="s">
        <v>294</v>
      </c>
    </row>
    <row r="30" spans="1:3" ht="54">
      <c r="A30" s="10"/>
      <c r="B30" s="10" t="s">
        <v>117</v>
      </c>
      <c r="C30" s="11" t="s">
        <v>118</v>
      </c>
    </row>
    <row r="31" spans="1:3" ht="75.75" customHeight="1">
      <c r="A31" s="10"/>
      <c r="B31" s="10" t="s">
        <v>119</v>
      </c>
      <c r="C31" s="11" t="s">
        <v>120</v>
      </c>
    </row>
    <row r="32" spans="1:3" ht="54">
      <c r="A32" s="10"/>
      <c r="B32" s="10" t="s">
        <v>121</v>
      </c>
      <c r="C32" s="11" t="s">
        <v>122</v>
      </c>
    </row>
    <row r="33" spans="1:3" ht="108">
      <c r="A33" s="10"/>
      <c r="B33" s="10" t="s">
        <v>123</v>
      </c>
      <c r="C33" s="11" t="s">
        <v>124</v>
      </c>
    </row>
    <row r="34" spans="1:3" ht="74.25" customHeight="1">
      <c r="A34" s="10"/>
      <c r="B34" s="10" t="s">
        <v>125</v>
      </c>
      <c r="C34" s="11" t="s">
        <v>126</v>
      </c>
    </row>
    <row r="35" spans="1:3" ht="72">
      <c r="A35" s="10"/>
      <c r="B35" s="10" t="s">
        <v>127</v>
      </c>
      <c r="C35" s="11" t="s">
        <v>128</v>
      </c>
    </row>
    <row r="36" spans="1:3" ht="54">
      <c r="A36" s="10"/>
      <c r="B36" s="10" t="s">
        <v>99</v>
      </c>
      <c r="C36" s="11" t="s">
        <v>100</v>
      </c>
    </row>
    <row r="37" spans="1:3" ht="54">
      <c r="A37" s="10"/>
      <c r="B37" s="10" t="s">
        <v>101</v>
      </c>
      <c r="C37" s="11" t="s">
        <v>53</v>
      </c>
    </row>
    <row r="38" spans="1:3" ht="36">
      <c r="A38" s="10"/>
      <c r="B38" s="10" t="s">
        <v>102</v>
      </c>
      <c r="C38" s="11" t="s">
        <v>103</v>
      </c>
    </row>
    <row r="39" spans="1:3" ht="36">
      <c r="A39" s="10"/>
      <c r="B39" s="10" t="s">
        <v>129</v>
      </c>
      <c r="C39" s="11" t="s">
        <v>130</v>
      </c>
    </row>
    <row r="40" spans="1:3" ht="90">
      <c r="A40" s="10"/>
      <c r="B40" s="10" t="s">
        <v>131</v>
      </c>
      <c r="C40" s="11" t="s">
        <v>132</v>
      </c>
    </row>
    <row r="41" spans="1:3" ht="90">
      <c r="A41" s="10"/>
      <c r="B41" s="10" t="s">
        <v>133</v>
      </c>
      <c r="C41" s="11" t="s">
        <v>134</v>
      </c>
    </row>
    <row r="42" spans="1:3" ht="36">
      <c r="A42" s="10"/>
      <c r="B42" s="10" t="s">
        <v>135</v>
      </c>
      <c r="C42" s="11" t="s">
        <v>136</v>
      </c>
    </row>
    <row r="43" spans="1:3" ht="54">
      <c r="A43" s="10"/>
      <c r="B43" s="10" t="s">
        <v>137</v>
      </c>
      <c r="C43" s="11" t="s">
        <v>138</v>
      </c>
    </row>
    <row r="44" spans="1:3" ht="108">
      <c r="A44" s="10"/>
      <c r="B44" s="10" t="s">
        <v>104</v>
      </c>
      <c r="C44" s="11" t="s">
        <v>105</v>
      </c>
    </row>
    <row r="45" spans="1:3" ht="72">
      <c r="A45" s="10"/>
      <c r="B45" s="10" t="s">
        <v>106</v>
      </c>
      <c r="C45" s="11" t="s">
        <v>107</v>
      </c>
    </row>
    <row r="46" spans="1:3" ht="90">
      <c r="A46" s="10"/>
      <c r="B46" s="10" t="s">
        <v>139</v>
      </c>
      <c r="C46" s="11" t="s">
        <v>140</v>
      </c>
    </row>
    <row r="47" spans="1:3" ht="54">
      <c r="A47" s="12"/>
      <c r="B47" s="10" t="s">
        <v>112</v>
      </c>
      <c r="C47" s="11" t="s">
        <v>54</v>
      </c>
    </row>
    <row r="48" spans="1:3" ht="36">
      <c r="A48" s="10"/>
      <c r="B48" s="10" t="s">
        <v>113</v>
      </c>
      <c r="C48" s="11" t="s">
        <v>114</v>
      </c>
    </row>
    <row r="49" spans="1:3" ht="108">
      <c r="A49" s="10"/>
      <c r="B49" s="10" t="s">
        <v>291</v>
      </c>
      <c r="C49" s="11" t="s">
        <v>172</v>
      </c>
    </row>
    <row r="50" spans="1:3" ht="36">
      <c r="A50" s="10"/>
      <c r="B50" s="10" t="s">
        <v>115</v>
      </c>
      <c r="C50" s="11" t="s">
        <v>55</v>
      </c>
    </row>
    <row r="51" spans="1:3" ht="75.75" customHeight="1">
      <c r="A51" s="10"/>
      <c r="B51" s="10" t="s">
        <v>292</v>
      </c>
      <c r="C51" s="11" t="s">
        <v>226</v>
      </c>
    </row>
    <row r="52" spans="1:3" ht="103.5" customHeight="1">
      <c r="A52" s="10"/>
      <c r="B52" s="10" t="s">
        <v>293</v>
      </c>
      <c r="C52" s="11" t="s">
        <v>227</v>
      </c>
    </row>
    <row r="53" spans="1:3" ht="18">
      <c r="A53" s="10"/>
      <c r="B53" s="10" t="s">
        <v>15</v>
      </c>
      <c r="C53" s="11" t="s">
        <v>17</v>
      </c>
    </row>
    <row r="54" ht="14.25" hidden="1"/>
    <row r="55" ht="14.25" hidden="1"/>
    <row r="56" ht="14.25" hidden="1"/>
    <row r="57" ht="14.25" hidden="1"/>
    <row r="58" spans="1:3" ht="381" customHeight="1">
      <c r="A58" s="131" t="s">
        <v>295</v>
      </c>
      <c r="B58" s="132"/>
      <c r="C58" s="132"/>
    </row>
  </sheetData>
  <sheetProtection/>
  <mergeCells count="11">
    <mergeCell ref="A6:C6"/>
    <mergeCell ref="A7:C7"/>
    <mergeCell ref="A8:C8"/>
    <mergeCell ref="A10:B10"/>
    <mergeCell ref="C10:C11"/>
    <mergeCell ref="A58:C58"/>
    <mergeCell ref="A1:C1"/>
    <mergeCell ref="A2:C2"/>
    <mergeCell ref="A3:C3"/>
    <mergeCell ref="A4:C4"/>
    <mergeCell ref="A5:C5"/>
  </mergeCells>
  <printOptions/>
  <pageMargins left="0.7086614173228347" right="0.5118110236220472" top="0.35433070866141736" bottom="0.35433070866141736" header="0.31496062992125984" footer="0.31496062992125984"/>
  <pageSetup fitToHeight="10" fitToWidth="1"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60" zoomScaleNormal="80" zoomScalePageLayoutView="0" workbookViewId="0" topLeftCell="A1">
      <selection activeCell="A4" sqref="A4:C4"/>
    </sheetView>
  </sheetViews>
  <sheetFormatPr defaultColWidth="9.140625" defaultRowHeight="15"/>
  <cols>
    <col min="1" max="1" width="15.28125" style="14" customWidth="1"/>
    <col min="2" max="2" width="31.7109375" style="14" customWidth="1"/>
    <col min="3" max="3" width="56.28125" style="14" customWidth="1"/>
    <col min="4" max="16384" width="9.140625" style="14" customWidth="1"/>
  </cols>
  <sheetData>
    <row r="1" spans="1:3" s="4" customFormat="1" ht="18">
      <c r="A1" s="122" t="s">
        <v>23</v>
      </c>
      <c r="B1" s="122"/>
      <c r="C1" s="122"/>
    </row>
    <row r="2" spans="1:3" s="4" customFormat="1" ht="18">
      <c r="A2" s="122" t="s">
        <v>253</v>
      </c>
      <c r="B2" s="122"/>
      <c r="C2" s="122"/>
    </row>
    <row r="3" spans="1:3" s="4" customFormat="1" ht="18">
      <c r="A3" s="122" t="s">
        <v>11</v>
      </c>
      <c r="B3" s="122"/>
      <c r="C3" s="122"/>
    </row>
    <row r="4" spans="1:3" s="4" customFormat="1" ht="18">
      <c r="A4" s="123" t="s">
        <v>302</v>
      </c>
      <c r="B4" s="123"/>
      <c r="C4" s="123"/>
    </row>
    <row r="5" spans="1:3" s="4" customFormat="1" ht="18">
      <c r="A5" s="122" t="s">
        <v>255</v>
      </c>
      <c r="B5" s="122"/>
      <c r="C5" s="122"/>
    </row>
    <row r="6" spans="1:3" s="4" customFormat="1" ht="18">
      <c r="A6" s="122" t="s">
        <v>11</v>
      </c>
      <c r="B6" s="122"/>
      <c r="C6" s="122"/>
    </row>
    <row r="7" spans="1:3" s="4" customFormat="1" ht="18">
      <c r="A7" s="122" t="s">
        <v>230</v>
      </c>
      <c r="B7" s="122"/>
      <c r="C7" s="122"/>
    </row>
    <row r="8" spans="1:3" ht="114" customHeight="1">
      <c r="A8" s="126" t="s">
        <v>258</v>
      </c>
      <c r="B8" s="127"/>
      <c r="C8" s="127"/>
    </row>
    <row r="10" spans="1:3" ht="18">
      <c r="A10" s="135" t="s">
        <v>25</v>
      </c>
      <c r="B10" s="135"/>
      <c r="C10" s="135" t="s">
        <v>259</v>
      </c>
    </row>
    <row r="11" spans="1:3" ht="18">
      <c r="A11" s="135"/>
      <c r="B11" s="135"/>
      <c r="C11" s="135"/>
    </row>
    <row r="12" spans="1:3" ht="174">
      <c r="A12" s="8" t="s">
        <v>24</v>
      </c>
      <c r="B12" s="8" t="s">
        <v>260</v>
      </c>
      <c r="C12" s="135"/>
    </row>
    <row r="13" spans="1:3" ht="18">
      <c r="A13" s="10">
        <v>1</v>
      </c>
      <c r="B13" s="10">
        <v>2</v>
      </c>
      <c r="C13" s="10">
        <v>3</v>
      </c>
    </row>
    <row r="14" spans="1:3" ht="18">
      <c r="A14" s="136">
        <v>791</v>
      </c>
      <c r="B14" s="133"/>
      <c r="C14" s="134" t="s">
        <v>261</v>
      </c>
    </row>
    <row r="15" spans="1:3" ht="18">
      <c r="A15" s="137"/>
      <c r="B15" s="133"/>
      <c r="C15" s="134"/>
    </row>
    <row r="16" spans="1:3" ht="36">
      <c r="A16" s="10">
        <v>791</v>
      </c>
      <c r="B16" s="12" t="s">
        <v>141</v>
      </c>
      <c r="C16" s="11" t="s">
        <v>143</v>
      </c>
    </row>
    <row r="17" spans="1:3" ht="36">
      <c r="A17" s="10">
        <v>791</v>
      </c>
      <c r="B17" s="12" t="s">
        <v>142</v>
      </c>
      <c r="C17" s="11" t="s">
        <v>144</v>
      </c>
    </row>
  </sheetData>
  <sheetProtection/>
  <mergeCells count="13">
    <mergeCell ref="A1:C1"/>
    <mergeCell ref="A2:C2"/>
    <mergeCell ref="A3:C3"/>
    <mergeCell ref="A4:C4"/>
    <mergeCell ref="A5:C5"/>
    <mergeCell ref="A6:C6"/>
    <mergeCell ref="B14:B15"/>
    <mergeCell ref="C14:C15"/>
    <mergeCell ref="C10:C12"/>
    <mergeCell ref="A10:B11"/>
    <mergeCell ref="A14:A15"/>
    <mergeCell ref="A7:C7"/>
    <mergeCell ref="A8:C8"/>
  </mergeCells>
  <printOptions/>
  <pageMargins left="0.7086614173228347" right="0.31496062992125984" top="0.35433070866141736" bottom="0.35433070866141736" header="0.31496062992125984" footer="0.31496062992125984"/>
  <pageSetup fitToHeight="10" fitToWidth="1" horizontalDpi="180" verticalDpi="18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Normal="70" zoomScalePageLayoutView="0" workbookViewId="0" topLeftCell="A50">
      <selection activeCell="F8" sqref="F8"/>
    </sheetView>
  </sheetViews>
  <sheetFormatPr defaultColWidth="28.28125" defaultRowHeight="15"/>
  <cols>
    <col min="1" max="1" width="28.28125" style="26" customWidth="1"/>
    <col min="2" max="2" width="55.00390625" style="19" customWidth="1"/>
    <col min="3" max="3" width="14.140625" style="28" customWidth="1"/>
    <col min="4" max="6" width="9.140625" style="19" customWidth="1"/>
    <col min="7" max="7" width="10.7109375" style="19" customWidth="1"/>
    <col min="8" max="255" width="9.140625" style="19" customWidth="1"/>
    <col min="256" max="16384" width="28.28125" style="19" customWidth="1"/>
  </cols>
  <sheetData>
    <row r="1" spans="1:3" s="4" customFormat="1" ht="18">
      <c r="A1" s="122" t="s">
        <v>58</v>
      </c>
      <c r="B1" s="122"/>
      <c r="C1" s="122"/>
    </row>
    <row r="2" spans="1:3" s="4" customFormat="1" ht="18">
      <c r="A2" s="122" t="s">
        <v>253</v>
      </c>
      <c r="B2" s="122"/>
      <c r="C2" s="122"/>
    </row>
    <row r="3" spans="1:3" s="4" customFormat="1" ht="18">
      <c r="A3" s="122" t="s">
        <v>11</v>
      </c>
      <c r="B3" s="122"/>
      <c r="C3" s="122"/>
    </row>
    <row r="4" spans="1:3" s="4" customFormat="1" ht="18">
      <c r="A4" s="123" t="s">
        <v>302</v>
      </c>
      <c r="B4" s="123"/>
      <c r="C4" s="123"/>
    </row>
    <row r="5" spans="1:3" s="4" customFormat="1" ht="18">
      <c r="A5" s="122" t="s">
        <v>255</v>
      </c>
      <c r="B5" s="122"/>
      <c r="C5" s="122"/>
    </row>
    <row r="6" spans="1:3" s="4" customFormat="1" ht="18">
      <c r="A6" s="122" t="s">
        <v>11</v>
      </c>
      <c r="B6" s="122"/>
      <c r="C6" s="122"/>
    </row>
    <row r="7" spans="1:3" s="4" customFormat="1" ht="18">
      <c r="A7" s="122" t="s">
        <v>230</v>
      </c>
      <c r="B7" s="122"/>
      <c r="C7" s="122"/>
    </row>
    <row r="8" spans="1:3" ht="94.5" customHeight="1">
      <c r="A8" s="126" t="s">
        <v>262</v>
      </c>
      <c r="B8" s="126"/>
      <c r="C8" s="126"/>
    </row>
    <row r="9" spans="1:3" s="31" customFormat="1" ht="126">
      <c r="A9" s="29" t="s">
        <v>25</v>
      </c>
      <c r="B9" s="29" t="s">
        <v>26</v>
      </c>
      <c r="C9" s="30" t="s">
        <v>59</v>
      </c>
    </row>
    <row r="10" spans="1:3" ht="18">
      <c r="A10" s="8">
        <v>1</v>
      </c>
      <c r="B10" s="8">
        <v>2</v>
      </c>
      <c r="C10" s="20">
        <v>3</v>
      </c>
    </row>
    <row r="11" spans="1:3" ht="18">
      <c r="A11" s="8"/>
      <c r="B11" s="9" t="s">
        <v>27</v>
      </c>
      <c r="C11" s="32">
        <f>C12+C34</f>
        <v>4862.5</v>
      </c>
    </row>
    <row r="12" spans="1:3" ht="34.5">
      <c r="A12" s="40" t="s">
        <v>28</v>
      </c>
      <c r="B12" s="9" t="s">
        <v>29</v>
      </c>
      <c r="C12" s="32">
        <f>C13+C16+C19+C24+C26+C31</f>
        <v>894.8999999999999</v>
      </c>
    </row>
    <row r="13" spans="1:3" ht="18">
      <c r="A13" s="40" t="s">
        <v>30</v>
      </c>
      <c r="B13" s="9" t="s">
        <v>31</v>
      </c>
      <c r="C13" s="32">
        <f>C14</f>
        <v>165</v>
      </c>
    </row>
    <row r="14" spans="1:3" ht="18">
      <c r="A14" s="41" t="s">
        <v>32</v>
      </c>
      <c r="B14" s="11" t="s">
        <v>33</v>
      </c>
      <c r="C14" s="33">
        <f>C15</f>
        <v>165</v>
      </c>
    </row>
    <row r="15" spans="1:3" ht="108">
      <c r="A15" s="41" t="s">
        <v>34</v>
      </c>
      <c r="B15" s="11" t="s">
        <v>35</v>
      </c>
      <c r="C15" s="33">
        <v>165</v>
      </c>
    </row>
    <row r="16" spans="1:3" ht="18">
      <c r="A16" s="40" t="s">
        <v>36</v>
      </c>
      <c r="B16" s="9" t="s">
        <v>37</v>
      </c>
      <c r="C16" s="32">
        <f>C17</f>
        <v>9.8</v>
      </c>
    </row>
    <row r="17" spans="1:3" ht="18">
      <c r="A17" s="41" t="s">
        <v>38</v>
      </c>
      <c r="B17" s="11" t="s">
        <v>39</v>
      </c>
      <c r="C17" s="34">
        <f>C18</f>
        <v>9.8</v>
      </c>
    </row>
    <row r="18" spans="1:3" ht="18">
      <c r="A18" s="41" t="s">
        <v>40</v>
      </c>
      <c r="B18" s="11" t="s">
        <v>39</v>
      </c>
      <c r="C18" s="34">
        <v>9.8</v>
      </c>
    </row>
    <row r="19" spans="1:3" ht="18">
      <c r="A19" s="40" t="s">
        <v>41</v>
      </c>
      <c r="B19" s="9" t="s">
        <v>42</v>
      </c>
      <c r="C19" s="32">
        <f>C20+C21</f>
        <v>598.3</v>
      </c>
    </row>
    <row r="20" spans="1:3" ht="72">
      <c r="A20" s="41" t="s">
        <v>187</v>
      </c>
      <c r="B20" s="11" t="s">
        <v>43</v>
      </c>
      <c r="C20" s="34">
        <v>87</v>
      </c>
    </row>
    <row r="21" spans="1:3" ht="18">
      <c r="A21" s="41" t="s">
        <v>44</v>
      </c>
      <c r="B21" s="11" t="s">
        <v>45</v>
      </c>
      <c r="C21" s="34">
        <f>C22+C23</f>
        <v>511.3</v>
      </c>
    </row>
    <row r="22" spans="1:3" ht="54">
      <c r="A22" s="41" t="s">
        <v>188</v>
      </c>
      <c r="B22" s="11" t="s">
        <v>189</v>
      </c>
      <c r="C22" s="34">
        <v>400.3</v>
      </c>
    </row>
    <row r="23" spans="1:3" ht="54">
      <c r="A23" s="41" t="s">
        <v>190</v>
      </c>
      <c r="B23" s="11" t="s">
        <v>191</v>
      </c>
      <c r="C23" s="34">
        <v>111</v>
      </c>
    </row>
    <row r="24" spans="1:3" s="24" customFormat="1" ht="18">
      <c r="A24" s="40" t="s">
        <v>193</v>
      </c>
      <c r="B24" s="9" t="s">
        <v>46</v>
      </c>
      <c r="C24" s="32">
        <f>C25</f>
        <v>2</v>
      </c>
    </row>
    <row r="25" spans="1:3" ht="126">
      <c r="A25" s="41" t="s">
        <v>192</v>
      </c>
      <c r="B25" s="11" t="s">
        <v>47</v>
      </c>
      <c r="C25" s="34">
        <v>2</v>
      </c>
    </row>
    <row r="26" spans="1:3" ht="69">
      <c r="A26" s="40" t="s">
        <v>48</v>
      </c>
      <c r="B26" s="9" t="s">
        <v>2</v>
      </c>
      <c r="C26" s="32">
        <f>C27+C30</f>
        <v>119.3</v>
      </c>
    </row>
    <row r="27" spans="1:3" ht="144">
      <c r="A27" s="41" t="s">
        <v>49</v>
      </c>
      <c r="B27" s="11" t="s">
        <v>50</v>
      </c>
      <c r="C27" s="34">
        <f>SUM(C28:C29)</f>
        <v>114.3</v>
      </c>
    </row>
    <row r="28" spans="1:3" ht="18" hidden="1">
      <c r="A28" s="42" t="s">
        <v>237</v>
      </c>
      <c r="B28" s="11" t="s">
        <v>238</v>
      </c>
      <c r="C28" s="34">
        <v>0</v>
      </c>
    </row>
    <row r="29" spans="1:3" ht="54">
      <c r="A29" s="41" t="s">
        <v>213</v>
      </c>
      <c r="B29" s="11" t="s">
        <v>212</v>
      </c>
      <c r="C29" s="34">
        <v>114.3</v>
      </c>
    </row>
    <row r="30" spans="1:3" ht="108">
      <c r="A30" s="10" t="s">
        <v>123</v>
      </c>
      <c r="B30" s="11" t="s">
        <v>219</v>
      </c>
      <c r="C30" s="34">
        <v>5</v>
      </c>
    </row>
    <row r="31" spans="1:3" ht="51.75">
      <c r="A31" s="40" t="s">
        <v>52</v>
      </c>
      <c r="B31" s="9" t="s">
        <v>3</v>
      </c>
      <c r="C31" s="32">
        <f>C32+C33</f>
        <v>0.5</v>
      </c>
    </row>
    <row r="32" spans="1:3" ht="54">
      <c r="A32" s="41" t="s">
        <v>99</v>
      </c>
      <c r="B32" s="11" t="s">
        <v>148</v>
      </c>
      <c r="C32" s="34">
        <v>0.5</v>
      </c>
    </row>
    <row r="33" spans="1:7" ht="54">
      <c r="A33" s="41" t="s">
        <v>101</v>
      </c>
      <c r="B33" s="11" t="s">
        <v>53</v>
      </c>
      <c r="C33" s="34">
        <v>0</v>
      </c>
      <c r="D33" s="138"/>
      <c r="E33" s="138"/>
      <c r="F33" s="138"/>
      <c r="G33" s="138"/>
    </row>
    <row r="34" spans="1:3" s="24" customFormat="1" ht="18">
      <c r="A34" s="43" t="s">
        <v>15</v>
      </c>
      <c r="B34" s="9" t="s">
        <v>56</v>
      </c>
      <c r="C34" s="32">
        <f>C35</f>
        <v>3967.6</v>
      </c>
    </row>
    <row r="35" spans="1:3" s="24" customFormat="1" ht="51.75">
      <c r="A35" s="43" t="s">
        <v>15</v>
      </c>
      <c r="B35" s="9" t="s">
        <v>57</v>
      </c>
      <c r="C35" s="35">
        <f>SUM(C36:C40)</f>
        <v>3967.6</v>
      </c>
    </row>
    <row r="36" spans="1:3" ht="36">
      <c r="A36" s="44" t="s">
        <v>297</v>
      </c>
      <c r="B36" s="11" t="s">
        <v>214</v>
      </c>
      <c r="C36" s="36">
        <v>409.5</v>
      </c>
    </row>
    <row r="37" spans="1:7" s="24" customFormat="1" ht="54">
      <c r="A37" s="44" t="s">
        <v>298</v>
      </c>
      <c r="B37" s="11" t="s">
        <v>215</v>
      </c>
      <c r="C37" s="37">
        <v>2520.9</v>
      </c>
      <c r="G37" s="27"/>
    </row>
    <row r="38" spans="1:3" ht="72">
      <c r="A38" s="44" t="s">
        <v>299</v>
      </c>
      <c r="B38" s="11" t="s">
        <v>228</v>
      </c>
      <c r="C38" s="38">
        <v>75.2</v>
      </c>
    </row>
    <row r="39" spans="1:3" ht="108">
      <c r="A39" s="44" t="s">
        <v>300</v>
      </c>
      <c r="B39" s="11" t="s">
        <v>194</v>
      </c>
      <c r="C39" s="38">
        <v>462</v>
      </c>
    </row>
    <row r="40" spans="1:3" ht="36">
      <c r="A40" s="44" t="s">
        <v>301</v>
      </c>
      <c r="B40" s="11" t="s">
        <v>229</v>
      </c>
      <c r="C40" s="38">
        <v>500</v>
      </c>
    </row>
    <row r="41" ht="18">
      <c r="C41" s="39"/>
    </row>
    <row r="42" ht="18">
      <c r="C42" s="39"/>
    </row>
    <row r="43" ht="18">
      <c r="C43" s="39"/>
    </row>
    <row r="44" ht="18">
      <c r="C44" s="39"/>
    </row>
  </sheetData>
  <sheetProtection/>
  <mergeCells count="9">
    <mergeCell ref="D33:G33"/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="60" zoomScaleNormal="70" zoomScalePageLayoutView="0" workbookViewId="0" topLeftCell="A40">
      <selection activeCell="A4" sqref="A4:D4"/>
    </sheetView>
  </sheetViews>
  <sheetFormatPr defaultColWidth="9.140625" defaultRowHeight="15"/>
  <cols>
    <col min="1" max="1" width="28.28125" style="53" customWidth="1"/>
    <col min="2" max="2" width="57.8515625" style="53" customWidth="1"/>
    <col min="3" max="3" width="14.28125" style="54" customWidth="1"/>
    <col min="4" max="4" width="14.140625" style="54" customWidth="1"/>
    <col min="5" max="16384" width="9.140625" style="19" customWidth="1"/>
  </cols>
  <sheetData>
    <row r="1" spans="1:4" s="4" customFormat="1" ht="18">
      <c r="A1" s="139" t="s">
        <v>61</v>
      </c>
      <c r="B1" s="139"/>
      <c r="C1" s="139"/>
      <c r="D1" s="139"/>
    </row>
    <row r="2" spans="1:4" s="4" customFormat="1" ht="18">
      <c r="A2" s="139" t="s">
        <v>263</v>
      </c>
      <c r="B2" s="139"/>
      <c r="C2" s="139"/>
      <c r="D2" s="139"/>
    </row>
    <row r="3" spans="1:4" s="4" customFormat="1" ht="18">
      <c r="A3" s="139" t="s">
        <v>11</v>
      </c>
      <c r="B3" s="139"/>
      <c r="C3" s="139"/>
      <c r="D3" s="139"/>
    </row>
    <row r="4" spans="1:4" s="4" customFormat="1" ht="18">
      <c r="A4" s="145" t="s">
        <v>302</v>
      </c>
      <c r="B4" s="145"/>
      <c r="C4" s="145"/>
      <c r="D4" s="145"/>
    </row>
    <row r="5" spans="1:4" s="4" customFormat="1" ht="18">
      <c r="A5" s="139" t="s">
        <v>264</v>
      </c>
      <c r="B5" s="139"/>
      <c r="C5" s="139"/>
      <c r="D5" s="139"/>
    </row>
    <row r="6" spans="1:4" s="4" customFormat="1" ht="18">
      <c r="A6" s="139" t="s">
        <v>11</v>
      </c>
      <c r="B6" s="139"/>
      <c r="C6" s="139"/>
      <c r="D6" s="139"/>
    </row>
    <row r="7" spans="1:4" s="4" customFormat="1" ht="18">
      <c r="A7" s="139" t="s">
        <v>231</v>
      </c>
      <c r="B7" s="139"/>
      <c r="C7" s="139"/>
      <c r="D7" s="139"/>
    </row>
    <row r="8" spans="1:4" ht="66" customHeight="1">
      <c r="A8" s="140" t="s">
        <v>265</v>
      </c>
      <c r="B8" s="140"/>
      <c r="C8" s="140"/>
      <c r="D8" s="140"/>
    </row>
    <row r="9" spans="1:4" ht="18">
      <c r="A9" s="45"/>
      <c r="B9" s="45"/>
      <c r="C9" s="46"/>
      <c r="D9" s="47"/>
    </row>
    <row r="10" spans="1:4" ht="35.25" customHeight="1">
      <c r="A10" s="141" t="s">
        <v>25</v>
      </c>
      <c r="B10" s="141" t="s">
        <v>60</v>
      </c>
      <c r="C10" s="143" t="s">
        <v>59</v>
      </c>
      <c r="D10" s="144"/>
    </row>
    <row r="11" spans="1:4" ht="66.75" customHeight="1">
      <c r="A11" s="142"/>
      <c r="B11" s="142"/>
      <c r="C11" s="48" t="s">
        <v>232</v>
      </c>
      <c r="D11" s="48" t="s">
        <v>233</v>
      </c>
    </row>
    <row r="12" spans="1:4" ht="18">
      <c r="A12" s="49">
        <v>1</v>
      </c>
      <c r="B12" s="49">
        <v>2</v>
      </c>
      <c r="C12" s="50">
        <v>3</v>
      </c>
      <c r="D12" s="50">
        <v>4</v>
      </c>
    </row>
    <row r="13" spans="1:4" ht="18">
      <c r="A13" s="18"/>
      <c r="B13" s="9" t="s">
        <v>27</v>
      </c>
      <c r="C13" s="77">
        <f>C14+C36</f>
        <v>4886.1</v>
      </c>
      <c r="D13" s="77">
        <f>D14+D36</f>
        <v>4911.4</v>
      </c>
    </row>
    <row r="14" spans="1:4" ht="18">
      <c r="A14" s="21" t="s">
        <v>28</v>
      </c>
      <c r="B14" s="9" t="s">
        <v>29</v>
      </c>
      <c r="C14" s="77">
        <f>C15+C18+C21+C26+C28+C33</f>
        <v>930.5</v>
      </c>
      <c r="D14" s="77">
        <f>D15+D18+D21+D26+D28+D33</f>
        <v>955.8</v>
      </c>
    </row>
    <row r="15" spans="1:4" ht="18">
      <c r="A15" s="21" t="s">
        <v>30</v>
      </c>
      <c r="B15" s="9" t="s">
        <v>31</v>
      </c>
      <c r="C15" s="77">
        <f>C17</f>
        <v>188.7</v>
      </c>
      <c r="D15" s="77">
        <f>D16</f>
        <v>204.9</v>
      </c>
    </row>
    <row r="16" spans="1:4" ht="18">
      <c r="A16" s="22" t="s">
        <v>32</v>
      </c>
      <c r="B16" s="11" t="s">
        <v>33</v>
      </c>
      <c r="C16" s="33">
        <f>C17</f>
        <v>188.7</v>
      </c>
      <c r="D16" s="33">
        <f>D17</f>
        <v>204.9</v>
      </c>
    </row>
    <row r="17" spans="1:4" ht="108">
      <c r="A17" s="22" t="s">
        <v>34</v>
      </c>
      <c r="B17" s="11" t="s">
        <v>35</v>
      </c>
      <c r="C17" s="33">
        <v>188.7</v>
      </c>
      <c r="D17" s="33">
        <v>204.9</v>
      </c>
    </row>
    <row r="18" spans="1:4" ht="18">
      <c r="A18" s="21" t="s">
        <v>36</v>
      </c>
      <c r="B18" s="9" t="s">
        <v>37</v>
      </c>
      <c r="C18" s="77">
        <f>C19</f>
        <v>9.8</v>
      </c>
      <c r="D18" s="77">
        <f>D19</f>
        <v>9.8</v>
      </c>
    </row>
    <row r="19" spans="1:4" ht="18">
      <c r="A19" s="22" t="s">
        <v>38</v>
      </c>
      <c r="B19" s="11" t="s">
        <v>39</v>
      </c>
      <c r="C19" s="33">
        <f>C20</f>
        <v>9.8</v>
      </c>
      <c r="D19" s="33">
        <f>D20</f>
        <v>9.8</v>
      </c>
    </row>
    <row r="20" spans="1:4" ht="18">
      <c r="A20" s="22" t="s">
        <v>40</v>
      </c>
      <c r="B20" s="11" t="s">
        <v>39</v>
      </c>
      <c r="C20" s="33">
        <v>9.8</v>
      </c>
      <c r="D20" s="33">
        <v>9.8</v>
      </c>
    </row>
    <row r="21" spans="1:4" ht="18">
      <c r="A21" s="21" t="s">
        <v>41</v>
      </c>
      <c r="B21" s="9" t="s">
        <v>42</v>
      </c>
      <c r="C21" s="77">
        <f>C22+C23</f>
        <v>604.3</v>
      </c>
      <c r="D21" s="77">
        <f>D22+D23</f>
        <v>607.3</v>
      </c>
    </row>
    <row r="22" spans="1:4" ht="72">
      <c r="A22" s="22" t="s">
        <v>187</v>
      </c>
      <c r="B22" s="11" t="s">
        <v>43</v>
      </c>
      <c r="C22" s="33">
        <v>90</v>
      </c>
      <c r="D22" s="33">
        <v>93</v>
      </c>
    </row>
    <row r="23" spans="1:4" ht="18">
      <c r="A23" s="22" t="s">
        <v>44</v>
      </c>
      <c r="B23" s="11" t="s">
        <v>45</v>
      </c>
      <c r="C23" s="33">
        <f>C24+C25</f>
        <v>514.3</v>
      </c>
      <c r="D23" s="33">
        <f>D24+D25</f>
        <v>514.3</v>
      </c>
    </row>
    <row r="24" spans="1:4" ht="54">
      <c r="A24" s="22" t="s">
        <v>188</v>
      </c>
      <c r="B24" s="11" t="s">
        <v>189</v>
      </c>
      <c r="C24" s="33">
        <v>402.3</v>
      </c>
      <c r="D24" s="33">
        <v>402.3</v>
      </c>
    </row>
    <row r="25" spans="1:4" ht="54">
      <c r="A25" s="22" t="s">
        <v>190</v>
      </c>
      <c r="B25" s="11" t="s">
        <v>191</v>
      </c>
      <c r="C25" s="34">
        <v>112</v>
      </c>
      <c r="D25" s="34">
        <v>112</v>
      </c>
    </row>
    <row r="26" spans="1:4" ht="18">
      <c r="A26" s="21" t="s">
        <v>193</v>
      </c>
      <c r="B26" s="9" t="s">
        <v>46</v>
      </c>
      <c r="C26" s="77">
        <f>C27</f>
        <v>2</v>
      </c>
      <c r="D26" s="77">
        <f>D27</f>
        <v>2</v>
      </c>
    </row>
    <row r="27" spans="1:4" ht="108">
      <c r="A27" s="22" t="s">
        <v>192</v>
      </c>
      <c r="B27" s="11" t="s">
        <v>47</v>
      </c>
      <c r="C27" s="33">
        <v>2</v>
      </c>
      <c r="D27" s="33">
        <v>2</v>
      </c>
    </row>
    <row r="28" spans="1:4" ht="69">
      <c r="A28" s="21" t="s">
        <v>48</v>
      </c>
      <c r="B28" s="9" t="s">
        <v>2</v>
      </c>
      <c r="C28" s="77">
        <f>C29+C32</f>
        <v>125.2</v>
      </c>
      <c r="D28" s="77">
        <f>D29+D32</f>
        <v>131.3</v>
      </c>
    </row>
    <row r="29" spans="1:4" ht="126">
      <c r="A29" s="22" t="s">
        <v>49</v>
      </c>
      <c r="B29" s="11" t="s">
        <v>50</v>
      </c>
      <c r="C29" s="33">
        <f>SUM(C30:C31)</f>
        <v>120.2</v>
      </c>
      <c r="D29" s="33">
        <f>SUM(D30:D31)</f>
        <v>126.3</v>
      </c>
    </row>
    <row r="30" spans="1:4" ht="18" hidden="1">
      <c r="A30" s="25" t="s">
        <v>237</v>
      </c>
      <c r="B30" s="11" t="s">
        <v>238</v>
      </c>
      <c r="C30" s="34"/>
      <c r="D30" s="34"/>
    </row>
    <row r="31" spans="1:4" ht="54">
      <c r="A31" s="22" t="s">
        <v>213</v>
      </c>
      <c r="B31" s="11" t="s">
        <v>212</v>
      </c>
      <c r="C31" s="33">
        <v>120.2</v>
      </c>
      <c r="D31" s="33">
        <v>126.3</v>
      </c>
    </row>
    <row r="32" spans="1:4" ht="108">
      <c r="A32" s="12" t="s">
        <v>123</v>
      </c>
      <c r="B32" s="11" t="s">
        <v>219</v>
      </c>
      <c r="C32" s="33">
        <v>5</v>
      </c>
      <c r="D32" s="33">
        <v>5</v>
      </c>
    </row>
    <row r="33" spans="1:4" ht="51.75">
      <c r="A33" s="21" t="s">
        <v>52</v>
      </c>
      <c r="B33" s="9" t="s">
        <v>3</v>
      </c>
      <c r="C33" s="77">
        <f>C34+C35</f>
        <v>0.5</v>
      </c>
      <c r="D33" s="77">
        <f>D34+D35</f>
        <v>0.5</v>
      </c>
    </row>
    <row r="34" spans="1:4" ht="54">
      <c r="A34" s="22" t="s">
        <v>99</v>
      </c>
      <c r="B34" s="11" t="s">
        <v>148</v>
      </c>
      <c r="C34" s="33">
        <v>0.5</v>
      </c>
      <c r="D34" s="33">
        <v>0.5</v>
      </c>
    </row>
    <row r="35" spans="1:4" ht="54">
      <c r="A35" s="22" t="s">
        <v>101</v>
      </c>
      <c r="B35" s="11" t="s">
        <v>53</v>
      </c>
      <c r="C35" s="33"/>
      <c r="D35" s="33"/>
    </row>
    <row r="36" spans="1:4" ht="18">
      <c r="A36" s="43" t="s">
        <v>15</v>
      </c>
      <c r="B36" s="9" t="s">
        <v>56</v>
      </c>
      <c r="C36" s="77">
        <f>C37</f>
        <v>3955.6</v>
      </c>
      <c r="D36" s="77">
        <f>D37</f>
        <v>3955.6</v>
      </c>
    </row>
    <row r="37" spans="1:4" ht="51.75">
      <c r="A37" s="43" t="s">
        <v>15</v>
      </c>
      <c r="B37" s="9" t="s">
        <v>57</v>
      </c>
      <c r="C37" s="78">
        <f>C38+C39+C40+C41+C42</f>
        <v>3955.6</v>
      </c>
      <c r="D37" s="78">
        <f>D38+D39+D40+D41+D42</f>
        <v>3955.6</v>
      </c>
    </row>
    <row r="38" spans="1:4" ht="36">
      <c r="A38" s="44" t="s">
        <v>297</v>
      </c>
      <c r="B38" s="11" t="s">
        <v>214</v>
      </c>
      <c r="C38" s="79">
        <v>263.5</v>
      </c>
      <c r="D38" s="79">
        <v>240</v>
      </c>
    </row>
    <row r="39" spans="1:4" ht="54">
      <c r="A39" s="44" t="s">
        <v>298</v>
      </c>
      <c r="B39" s="11" t="s">
        <v>215</v>
      </c>
      <c r="C39" s="80">
        <v>2654.9</v>
      </c>
      <c r="D39" s="80">
        <v>2678.4</v>
      </c>
    </row>
    <row r="40" spans="1:4" ht="72">
      <c r="A40" s="44" t="s">
        <v>299</v>
      </c>
      <c r="B40" s="11" t="s">
        <v>228</v>
      </c>
      <c r="C40" s="38">
        <v>75.2</v>
      </c>
      <c r="D40" s="38">
        <v>75.2</v>
      </c>
    </row>
    <row r="41" spans="1:4" ht="108">
      <c r="A41" s="44" t="s">
        <v>300</v>
      </c>
      <c r="B41" s="11" t="s">
        <v>194</v>
      </c>
      <c r="C41" s="81">
        <v>462</v>
      </c>
      <c r="D41" s="81">
        <v>462</v>
      </c>
    </row>
    <row r="42" spans="1:4" ht="36">
      <c r="A42" s="44" t="s">
        <v>301</v>
      </c>
      <c r="B42" s="11" t="s">
        <v>229</v>
      </c>
      <c r="C42" s="81">
        <v>500</v>
      </c>
      <c r="D42" s="81">
        <v>500</v>
      </c>
    </row>
  </sheetData>
  <sheetProtection/>
  <mergeCells count="11">
    <mergeCell ref="A1:D1"/>
    <mergeCell ref="A2:D2"/>
    <mergeCell ref="A3:D3"/>
    <mergeCell ref="A4:D4"/>
    <mergeCell ref="A5:D5"/>
    <mergeCell ref="A7:D7"/>
    <mergeCell ref="A8:D8"/>
    <mergeCell ref="A10:A11"/>
    <mergeCell ref="B10:B11"/>
    <mergeCell ref="C10:D10"/>
    <mergeCell ref="A6:D6"/>
  </mergeCells>
  <printOptions/>
  <pageMargins left="0.9055118110236221" right="0.3937007874015748" top="0.3937007874015748" bottom="0.3937007874015748" header="0.31496062992125984" footer="0.31496062992125984"/>
  <pageSetup fitToHeight="4" fitToWidth="1" horizontalDpi="180" verticalDpi="18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view="pageBreakPreview" zoomScale="60" zoomScaleNormal="70" zoomScalePageLayoutView="0" workbookViewId="0" topLeftCell="A40">
      <selection activeCell="J17" sqref="J17"/>
    </sheetView>
  </sheetViews>
  <sheetFormatPr defaultColWidth="9.140625" defaultRowHeight="15"/>
  <cols>
    <col min="1" max="1" width="55.7109375" style="58" customWidth="1"/>
    <col min="2" max="2" width="12.00390625" style="74" customWidth="1"/>
    <col min="3" max="3" width="16.28125" style="75" customWidth="1"/>
    <col min="4" max="4" width="8.28125" style="75" customWidth="1"/>
    <col min="5" max="5" width="15.57421875" style="76" customWidth="1"/>
    <col min="6" max="6" width="9.57421875" style="56" bestFit="1" customWidth="1"/>
    <col min="7" max="16384" width="9.140625" style="56" customWidth="1"/>
  </cols>
  <sheetData>
    <row r="1" spans="1:5" s="55" customFormat="1" ht="18">
      <c r="A1" s="146" t="s">
        <v>62</v>
      </c>
      <c r="B1" s="146"/>
      <c r="C1" s="146"/>
      <c r="D1" s="146"/>
      <c r="E1" s="146"/>
    </row>
    <row r="2" spans="1:5" s="55" customFormat="1" ht="18">
      <c r="A2" s="146" t="s">
        <v>266</v>
      </c>
      <c r="B2" s="146"/>
      <c r="C2" s="146"/>
      <c r="D2" s="146"/>
      <c r="E2" s="146"/>
    </row>
    <row r="3" spans="1:5" s="55" customFormat="1" ht="18">
      <c r="A3" s="146" t="s">
        <v>11</v>
      </c>
      <c r="B3" s="146"/>
      <c r="C3" s="146"/>
      <c r="D3" s="146"/>
      <c r="E3" s="146"/>
    </row>
    <row r="4" spans="1:5" s="55" customFormat="1" ht="18">
      <c r="A4" s="150" t="s">
        <v>302</v>
      </c>
      <c r="B4" s="150"/>
      <c r="C4" s="150"/>
      <c r="D4" s="150"/>
      <c r="E4" s="150"/>
    </row>
    <row r="5" spans="1:5" s="55" customFormat="1" ht="18">
      <c r="A5" s="146" t="s">
        <v>267</v>
      </c>
      <c r="B5" s="146"/>
      <c r="C5" s="146"/>
      <c r="D5" s="146"/>
      <c r="E5" s="146"/>
    </row>
    <row r="6" spans="1:5" s="55" customFormat="1" ht="18">
      <c r="A6" s="146" t="s">
        <v>11</v>
      </c>
      <c r="B6" s="146"/>
      <c r="C6" s="146"/>
      <c r="D6" s="146"/>
      <c r="E6" s="146"/>
    </row>
    <row r="7" spans="1:5" s="55" customFormat="1" ht="18">
      <c r="A7" s="146" t="s">
        <v>230</v>
      </c>
      <c r="B7" s="146"/>
      <c r="C7" s="146"/>
      <c r="D7" s="146"/>
      <c r="E7" s="146"/>
    </row>
    <row r="8" spans="1:5" ht="18">
      <c r="A8" s="147"/>
      <c r="B8" s="147"/>
      <c r="C8" s="147"/>
      <c r="D8" s="147"/>
      <c r="E8" s="147"/>
    </row>
    <row r="9" spans="1:6" ht="102.75" customHeight="1">
      <c r="A9" s="148" t="s">
        <v>268</v>
      </c>
      <c r="B9" s="148"/>
      <c r="C9" s="148"/>
      <c r="D9" s="148"/>
      <c r="E9" s="148"/>
      <c r="F9" s="57"/>
    </row>
    <row r="10" spans="1:5" s="58" customFormat="1" ht="18">
      <c r="A10" s="149"/>
      <c r="B10" s="149"/>
      <c r="C10" s="149"/>
      <c r="D10" s="149"/>
      <c r="E10" s="149"/>
    </row>
    <row r="11" spans="1:5" ht="35.25">
      <c r="A11" s="8" t="s">
        <v>63</v>
      </c>
      <c r="B11" s="59" t="s">
        <v>64</v>
      </c>
      <c r="C11" s="60" t="s">
        <v>196</v>
      </c>
      <c r="D11" s="60" t="s">
        <v>66</v>
      </c>
      <c r="E11" s="61" t="s">
        <v>216</v>
      </c>
    </row>
    <row r="12" spans="1:5" ht="18">
      <c r="A12" s="10">
        <v>1</v>
      </c>
      <c r="B12" s="62" t="s">
        <v>285</v>
      </c>
      <c r="C12" s="6">
        <v>3</v>
      </c>
      <c r="D12" s="6">
        <v>4</v>
      </c>
      <c r="E12" s="62" t="s">
        <v>286</v>
      </c>
    </row>
    <row r="13" spans="1:5" ht="18">
      <c r="A13" s="18" t="s">
        <v>27</v>
      </c>
      <c r="B13" s="59"/>
      <c r="C13" s="60"/>
      <c r="D13" s="60"/>
      <c r="E13" s="82">
        <f>E14+E33+E38+E44+E49+E62</f>
        <v>4862.5</v>
      </c>
    </row>
    <row r="14" spans="1:5" s="64" customFormat="1" ht="17.25">
      <c r="A14" s="18" t="s">
        <v>67</v>
      </c>
      <c r="B14" s="59" t="s">
        <v>68</v>
      </c>
      <c r="C14" s="60"/>
      <c r="D14" s="60"/>
      <c r="E14" s="82">
        <f>E15+E19+E29+E25</f>
        <v>2762.2000000000003</v>
      </c>
    </row>
    <row r="15" spans="1:5" ht="54">
      <c r="A15" s="12" t="s">
        <v>211</v>
      </c>
      <c r="B15" s="62" t="s">
        <v>204</v>
      </c>
      <c r="C15" s="6"/>
      <c r="D15" s="6"/>
      <c r="E15" s="33">
        <f>E16</f>
        <v>750.4</v>
      </c>
    </row>
    <row r="16" spans="1:5" ht="90">
      <c r="A16" s="12" t="s">
        <v>284</v>
      </c>
      <c r="B16" s="62" t="s">
        <v>204</v>
      </c>
      <c r="C16" s="59" t="s">
        <v>220</v>
      </c>
      <c r="D16" s="6"/>
      <c r="E16" s="33">
        <f>E17</f>
        <v>750.4</v>
      </c>
    </row>
    <row r="17" spans="1:5" ht="18">
      <c r="A17" s="12" t="s">
        <v>210</v>
      </c>
      <c r="B17" s="62" t="s">
        <v>204</v>
      </c>
      <c r="C17" s="62" t="s">
        <v>221</v>
      </c>
      <c r="D17" s="6"/>
      <c r="E17" s="33">
        <f>E18</f>
        <v>750.4</v>
      </c>
    </row>
    <row r="18" spans="1:5" ht="90">
      <c r="A18" s="12" t="s">
        <v>70</v>
      </c>
      <c r="B18" s="62" t="s">
        <v>204</v>
      </c>
      <c r="C18" s="62" t="s">
        <v>221</v>
      </c>
      <c r="D18" s="6">
        <v>100</v>
      </c>
      <c r="E18" s="33">
        <v>750.4</v>
      </c>
    </row>
    <row r="19" spans="1:5" ht="72">
      <c r="A19" s="12" t="s">
        <v>73</v>
      </c>
      <c r="B19" s="62" t="s">
        <v>74</v>
      </c>
      <c r="C19" s="6"/>
      <c r="D19" s="6"/>
      <c r="E19" s="33">
        <f>E20</f>
        <v>1998.8000000000002</v>
      </c>
    </row>
    <row r="20" spans="1:5" ht="90">
      <c r="A20" s="12" t="s">
        <v>284</v>
      </c>
      <c r="B20" s="62" t="s">
        <v>74</v>
      </c>
      <c r="C20" s="59" t="s">
        <v>220</v>
      </c>
      <c r="D20" s="6"/>
      <c r="E20" s="33">
        <f>E21</f>
        <v>1998.8000000000002</v>
      </c>
    </row>
    <row r="21" spans="1:5" ht="36">
      <c r="A21" s="12" t="s">
        <v>69</v>
      </c>
      <c r="B21" s="62" t="s">
        <v>74</v>
      </c>
      <c r="C21" s="62" t="s">
        <v>222</v>
      </c>
      <c r="D21" s="6"/>
      <c r="E21" s="33">
        <f>E22+E23+E24</f>
        <v>1998.8000000000002</v>
      </c>
    </row>
    <row r="22" spans="1:5" ht="90">
      <c r="A22" s="12" t="s">
        <v>70</v>
      </c>
      <c r="B22" s="62" t="s">
        <v>74</v>
      </c>
      <c r="C22" s="62" t="s">
        <v>222</v>
      </c>
      <c r="D22" s="6">
        <v>100</v>
      </c>
      <c r="E22" s="33">
        <v>1496.4</v>
      </c>
    </row>
    <row r="23" spans="1:5" ht="36">
      <c r="A23" s="12" t="s">
        <v>71</v>
      </c>
      <c r="B23" s="62" t="s">
        <v>74</v>
      </c>
      <c r="C23" s="62" t="s">
        <v>222</v>
      </c>
      <c r="D23" s="6">
        <v>200</v>
      </c>
      <c r="E23" s="33">
        <v>482</v>
      </c>
    </row>
    <row r="24" spans="1:5" ht="18">
      <c r="A24" s="12" t="s">
        <v>72</v>
      </c>
      <c r="B24" s="62" t="s">
        <v>74</v>
      </c>
      <c r="C24" s="62" t="s">
        <v>222</v>
      </c>
      <c r="D24" s="6">
        <v>800</v>
      </c>
      <c r="E24" s="33">
        <v>20.4</v>
      </c>
    </row>
    <row r="25" spans="1:5" ht="34.5">
      <c r="A25" s="18" t="s">
        <v>282</v>
      </c>
      <c r="B25" s="59" t="s">
        <v>280</v>
      </c>
      <c r="C25" s="60"/>
      <c r="D25" s="60"/>
      <c r="E25" s="77">
        <f>E26</f>
        <v>12</v>
      </c>
    </row>
    <row r="26" spans="1:5" ht="18">
      <c r="A26" s="12" t="s">
        <v>77</v>
      </c>
      <c r="B26" s="62" t="s">
        <v>280</v>
      </c>
      <c r="C26" s="6">
        <v>9900000000</v>
      </c>
      <c r="D26" s="6"/>
      <c r="E26" s="33">
        <f>E27</f>
        <v>12</v>
      </c>
    </row>
    <row r="27" spans="1:5" ht="36">
      <c r="A27" s="12" t="s">
        <v>283</v>
      </c>
      <c r="B27" s="62" t="s">
        <v>280</v>
      </c>
      <c r="C27" s="6">
        <v>9900000220</v>
      </c>
      <c r="D27" s="6"/>
      <c r="E27" s="33">
        <f>E28</f>
        <v>12</v>
      </c>
    </row>
    <row r="28" spans="1:5" ht="36">
      <c r="A28" s="12" t="s">
        <v>71</v>
      </c>
      <c r="B28" s="62" t="s">
        <v>280</v>
      </c>
      <c r="C28" s="6">
        <v>9900000220</v>
      </c>
      <c r="D28" s="6">
        <v>200</v>
      </c>
      <c r="E28" s="33">
        <v>12</v>
      </c>
    </row>
    <row r="29" spans="1:5" s="64" customFormat="1" ht="17.25">
      <c r="A29" s="18" t="s">
        <v>75</v>
      </c>
      <c r="B29" s="59" t="s">
        <v>76</v>
      </c>
      <c r="C29" s="60"/>
      <c r="D29" s="60"/>
      <c r="E29" s="77">
        <f>E30</f>
        <v>1</v>
      </c>
    </row>
    <row r="30" spans="1:5" ht="18">
      <c r="A30" s="12" t="s">
        <v>77</v>
      </c>
      <c r="B30" s="62" t="s">
        <v>76</v>
      </c>
      <c r="C30" s="60">
        <v>9900000000</v>
      </c>
      <c r="D30" s="6"/>
      <c r="E30" s="33">
        <f>E31</f>
        <v>1</v>
      </c>
    </row>
    <row r="31" spans="1:5" ht="18">
      <c r="A31" s="12" t="s">
        <v>78</v>
      </c>
      <c r="B31" s="62" t="s">
        <v>76</v>
      </c>
      <c r="C31" s="6">
        <v>9900007500</v>
      </c>
      <c r="D31" s="6"/>
      <c r="E31" s="33">
        <f>E32</f>
        <v>1</v>
      </c>
    </row>
    <row r="32" spans="1:5" ht="18">
      <c r="A32" s="12" t="s">
        <v>72</v>
      </c>
      <c r="B32" s="62" t="s">
        <v>76</v>
      </c>
      <c r="C32" s="6">
        <v>9900007500</v>
      </c>
      <c r="D32" s="6">
        <v>800</v>
      </c>
      <c r="E32" s="33">
        <v>1</v>
      </c>
    </row>
    <row r="33" spans="1:5" s="64" customFormat="1" ht="17.25">
      <c r="A33" s="18" t="s">
        <v>197</v>
      </c>
      <c r="B33" s="59" t="s">
        <v>205</v>
      </c>
      <c r="C33" s="60"/>
      <c r="D33" s="60"/>
      <c r="E33" s="77">
        <f>E34</f>
        <v>75.2</v>
      </c>
    </row>
    <row r="34" spans="1:5" ht="18">
      <c r="A34" s="12" t="s">
        <v>198</v>
      </c>
      <c r="B34" s="62" t="s">
        <v>206</v>
      </c>
      <c r="C34" s="6"/>
      <c r="D34" s="6"/>
      <c r="E34" s="33">
        <f>E35</f>
        <v>75.2</v>
      </c>
    </row>
    <row r="35" spans="1:5" ht="18">
      <c r="A35" s="12" t="s">
        <v>77</v>
      </c>
      <c r="B35" s="62" t="s">
        <v>206</v>
      </c>
      <c r="C35" s="60">
        <v>9900000000</v>
      </c>
      <c r="D35" s="6"/>
      <c r="E35" s="33">
        <f>E36</f>
        <v>75.2</v>
      </c>
    </row>
    <row r="36" spans="1:5" ht="72">
      <c r="A36" s="12" t="s">
        <v>199</v>
      </c>
      <c r="B36" s="62" t="s">
        <v>206</v>
      </c>
      <c r="C36" s="6">
        <v>9900051180</v>
      </c>
      <c r="D36" s="6"/>
      <c r="E36" s="33">
        <f>E37</f>
        <v>75.2</v>
      </c>
    </row>
    <row r="37" spans="1:5" ht="90">
      <c r="A37" s="12" t="s">
        <v>70</v>
      </c>
      <c r="B37" s="62" t="s">
        <v>206</v>
      </c>
      <c r="C37" s="6">
        <v>9900051180</v>
      </c>
      <c r="D37" s="6">
        <v>100</v>
      </c>
      <c r="E37" s="38">
        <v>75.2</v>
      </c>
    </row>
    <row r="38" spans="1:5" s="64" customFormat="1" ht="51.75">
      <c r="A38" s="18" t="s">
        <v>200</v>
      </c>
      <c r="B38" s="59" t="s">
        <v>209</v>
      </c>
      <c r="C38" s="60"/>
      <c r="D38" s="60"/>
      <c r="E38" s="77">
        <f>E39</f>
        <v>229.3</v>
      </c>
    </row>
    <row r="39" spans="1:5" ht="18">
      <c r="A39" s="12" t="s">
        <v>201</v>
      </c>
      <c r="B39" s="62" t="s">
        <v>207</v>
      </c>
      <c r="C39" s="6"/>
      <c r="D39" s="6"/>
      <c r="E39" s="33">
        <f>E40</f>
        <v>229.3</v>
      </c>
    </row>
    <row r="40" spans="1:5" ht="72">
      <c r="A40" s="12" t="s">
        <v>271</v>
      </c>
      <c r="B40" s="62" t="s">
        <v>207</v>
      </c>
      <c r="C40" s="60">
        <v>1600000000</v>
      </c>
      <c r="D40" s="6"/>
      <c r="E40" s="33">
        <f>E41</f>
        <v>229.3</v>
      </c>
    </row>
    <row r="41" spans="1:5" ht="36">
      <c r="A41" s="12" t="s">
        <v>202</v>
      </c>
      <c r="B41" s="62" t="s">
        <v>207</v>
      </c>
      <c r="C41" s="6">
        <v>1600024300</v>
      </c>
      <c r="D41" s="6"/>
      <c r="E41" s="33">
        <f>SUM(E42:E43)</f>
        <v>229.3</v>
      </c>
    </row>
    <row r="42" spans="1:5" ht="90">
      <c r="A42" s="12" t="s">
        <v>70</v>
      </c>
      <c r="B42" s="62" t="s">
        <v>207</v>
      </c>
      <c r="C42" s="6">
        <v>1600024300</v>
      </c>
      <c r="D42" s="6">
        <v>100</v>
      </c>
      <c r="E42" s="33">
        <v>133.3</v>
      </c>
    </row>
    <row r="43" spans="1:5" ht="36">
      <c r="A43" s="12" t="s">
        <v>71</v>
      </c>
      <c r="B43" s="62" t="s">
        <v>207</v>
      </c>
      <c r="C43" s="6">
        <v>1600024300</v>
      </c>
      <c r="D43" s="6">
        <v>200</v>
      </c>
      <c r="E43" s="33">
        <v>96</v>
      </c>
    </row>
    <row r="44" spans="1:5" s="64" customFormat="1" ht="17.25">
      <c r="A44" s="18" t="s">
        <v>79</v>
      </c>
      <c r="B44" s="59" t="s">
        <v>80</v>
      </c>
      <c r="C44" s="60"/>
      <c r="D44" s="60"/>
      <c r="E44" s="77">
        <f>E45</f>
        <v>220</v>
      </c>
    </row>
    <row r="45" spans="1:5" ht="18">
      <c r="A45" s="12" t="s">
        <v>203</v>
      </c>
      <c r="B45" s="62" t="s">
        <v>81</v>
      </c>
      <c r="C45" s="6"/>
      <c r="D45" s="6"/>
      <c r="E45" s="33">
        <f>E46</f>
        <v>220</v>
      </c>
    </row>
    <row r="46" spans="1:5" ht="54">
      <c r="A46" s="65" t="s">
        <v>234</v>
      </c>
      <c r="B46" s="62" t="s">
        <v>81</v>
      </c>
      <c r="C46" s="60">
        <v>2100000000</v>
      </c>
      <c r="D46" s="6"/>
      <c r="E46" s="33">
        <f>E47</f>
        <v>220</v>
      </c>
    </row>
    <row r="47" spans="1:5" ht="18">
      <c r="A47" s="12" t="s">
        <v>203</v>
      </c>
      <c r="B47" s="62" t="s">
        <v>81</v>
      </c>
      <c r="C47" s="6">
        <v>2100003150</v>
      </c>
      <c r="D47" s="6"/>
      <c r="E47" s="33">
        <f>E48</f>
        <v>220</v>
      </c>
    </row>
    <row r="48" spans="1:5" ht="36">
      <c r="A48" s="12" t="s">
        <v>71</v>
      </c>
      <c r="B48" s="62" t="s">
        <v>81</v>
      </c>
      <c r="C48" s="6">
        <v>2100003150</v>
      </c>
      <c r="D48" s="6">
        <v>200</v>
      </c>
      <c r="E48" s="33">
        <v>220</v>
      </c>
    </row>
    <row r="49" spans="1:5" s="64" customFormat="1" ht="34.5">
      <c r="A49" s="18" t="s">
        <v>82</v>
      </c>
      <c r="B49" s="59" t="s">
        <v>83</v>
      </c>
      <c r="C49" s="60"/>
      <c r="D49" s="60"/>
      <c r="E49" s="77">
        <f>E50</f>
        <v>1496.6</v>
      </c>
    </row>
    <row r="50" spans="1:5" ht="90">
      <c r="A50" s="12" t="s">
        <v>272</v>
      </c>
      <c r="B50" s="62" t="s">
        <v>83</v>
      </c>
      <c r="C50" s="60">
        <v>2000000000</v>
      </c>
      <c r="D50" s="6"/>
      <c r="E50" s="77">
        <f>E51+E55+E60</f>
        <v>1496.6</v>
      </c>
    </row>
    <row r="51" spans="1:5" ht="18">
      <c r="A51" s="12" t="s">
        <v>84</v>
      </c>
      <c r="B51" s="62" t="s">
        <v>85</v>
      </c>
      <c r="C51" s="6"/>
      <c r="D51" s="6"/>
      <c r="E51" s="33">
        <f>E52</f>
        <v>242</v>
      </c>
    </row>
    <row r="52" spans="1:5" ht="18">
      <c r="A52" s="12" t="s">
        <v>94</v>
      </c>
      <c r="B52" s="62" t="s">
        <v>85</v>
      </c>
      <c r="C52" s="66" t="s">
        <v>235</v>
      </c>
      <c r="D52" s="6"/>
      <c r="E52" s="33">
        <f>E53+E54</f>
        <v>242</v>
      </c>
    </row>
    <row r="53" spans="1:5" ht="36">
      <c r="A53" s="12" t="s">
        <v>71</v>
      </c>
      <c r="B53" s="62" t="s">
        <v>85</v>
      </c>
      <c r="C53" s="66" t="s">
        <v>235</v>
      </c>
      <c r="D53" s="6">
        <v>200</v>
      </c>
      <c r="E53" s="33">
        <v>242</v>
      </c>
    </row>
    <row r="54" spans="1:5" ht="18">
      <c r="A54" s="12" t="s">
        <v>72</v>
      </c>
      <c r="B54" s="62" t="s">
        <v>85</v>
      </c>
      <c r="C54" s="66" t="s">
        <v>235</v>
      </c>
      <c r="D54" s="6">
        <v>800</v>
      </c>
      <c r="E54" s="33"/>
    </row>
    <row r="55" spans="1:5" ht="18">
      <c r="A55" s="12" t="s">
        <v>86</v>
      </c>
      <c r="B55" s="62" t="s">
        <v>87</v>
      </c>
      <c r="C55" s="6"/>
      <c r="D55" s="6"/>
      <c r="E55" s="33">
        <f>E56+E59</f>
        <v>754.6</v>
      </c>
    </row>
    <row r="56" spans="1:5" ht="36">
      <c r="A56" s="12" t="s">
        <v>88</v>
      </c>
      <c r="B56" s="62" t="s">
        <v>87</v>
      </c>
      <c r="C56" s="6">
        <v>2000006050</v>
      </c>
      <c r="D56" s="6"/>
      <c r="E56" s="33">
        <f>SUM(E57:E58)</f>
        <v>734.6</v>
      </c>
    </row>
    <row r="57" spans="1:5" s="67" customFormat="1" ht="90">
      <c r="A57" s="12" t="s">
        <v>70</v>
      </c>
      <c r="B57" s="62" t="s">
        <v>87</v>
      </c>
      <c r="C57" s="6">
        <v>2000006050</v>
      </c>
      <c r="D57" s="6">
        <v>100</v>
      </c>
      <c r="E57" s="33">
        <v>0</v>
      </c>
    </row>
    <row r="58" spans="1:5" ht="36">
      <c r="A58" s="12" t="s">
        <v>71</v>
      </c>
      <c r="B58" s="62" t="s">
        <v>87</v>
      </c>
      <c r="C58" s="6">
        <v>2000006050</v>
      </c>
      <c r="D58" s="6">
        <v>200</v>
      </c>
      <c r="E58" s="33">
        <v>734.6</v>
      </c>
    </row>
    <row r="59" spans="1:5" ht="36">
      <c r="A59" s="12" t="s">
        <v>71</v>
      </c>
      <c r="B59" s="62" t="s">
        <v>87</v>
      </c>
      <c r="C59" s="6">
        <v>2000006400</v>
      </c>
      <c r="D59" s="6">
        <v>200</v>
      </c>
      <c r="E59" s="33">
        <v>20</v>
      </c>
    </row>
    <row r="60" spans="1:5" s="67" customFormat="1" ht="36">
      <c r="A60" s="68" t="s">
        <v>223</v>
      </c>
      <c r="B60" s="62" t="s">
        <v>224</v>
      </c>
      <c r="C60" s="6">
        <v>2000074040</v>
      </c>
      <c r="D60" s="6"/>
      <c r="E60" s="33">
        <f>E61</f>
        <v>500</v>
      </c>
    </row>
    <row r="61" spans="1:5" s="67" customFormat="1" ht="36">
      <c r="A61" s="12" t="s">
        <v>71</v>
      </c>
      <c r="B61" s="62" t="s">
        <v>224</v>
      </c>
      <c r="C61" s="6">
        <v>2000074040</v>
      </c>
      <c r="D61" s="6">
        <v>200</v>
      </c>
      <c r="E61" s="33">
        <v>500</v>
      </c>
    </row>
    <row r="62" spans="1:5" s="72" customFormat="1" ht="18">
      <c r="A62" s="69" t="s">
        <v>239</v>
      </c>
      <c r="B62" s="70">
        <v>1000</v>
      </c>
      <c r="C62" s="70"/>
      <c r="D62" s="70"/>
      <c r="E62" s="83">
        <f>E63+E67+E70+E76+E81+E84</f>
        <v>79.2</v>
      </c>
    </row>
    <row r="63" spans="1:5" s="72" customFormat="1" ht="72">
      <c r="A63" s="65" t="s">
        <v>240</v>
      </c>
      <c r="B63" s="66" t="s">
        <v>241</v>
      </c>
      <c r="C63" s="66" t="s">
        <v>242</v>
      </c>
      <c r="D63" s="66"/>
      <c r="E63" s="84">
        <f>E64</f>
        <v>79.2</v>
      </c>
    </row>
    <row r="64" spans="1:5" s="72" customFormat="1" ht="18">
      <c r="A64" s="65" t="s">
        <v>243</v>
      </c>
      <c r="B64" s="66">
        <v>1001</v>
      </c>
      <c r="C64" s="66"/>
      <c r="D64" s="66"/>
      <c r="E64" s="84">
        <f>E65</f>
        <v>79.2</v>
      </c>
    </row>
    <row r="65" spans="1:5" s="72" customFormat="1" ht="18">
      <c r="A65" s="65" t="s">
        <v>244</v>
      </c>
      <c r="B65" s="66">
        <v>1001</v>
      </c>
      <c r="C65" s="66" t="s">
        <v>245</v>
      </c>
      <c r="D65" s="66"/>
      <c r="E65" s="84">
        <f>E66</f>
        <v>79.2</v>
      </c>
    </row>
    <row r="66" spans="1:5" s="72" customFormat="1" ht="36">
      <c r="A66" s="65" t="s">
        <v>246</v>
      </c>
      <c r="B66" s="66">
        <v>1001</v>
      </c>
      <c r="C66" s="66" t="s">
        <v>245</v>
      </c>
      <c r="D66" s="66" t="s">
        <v>247</v>
      </c>
      <c r="E66" s="84">
        <v>79.2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view="pageBreakPreview" zoomScale="60" zoomScaleNormal="70" zoomScalePageLayoutView="0" workbookViewId="0" topLeftCell="A31">
      <selection activeCell="J14" sqref="J14"/>
    </sheetView>
  </sheetViews>
  <sheetFormatPr defaultColWidth="9.140625" defaultRowHeight="15"/>
  <cols>
    <col min="1" max="1" width="55.7109375" style="58" customWidth="1"/>
    <col min="2" max="2" width="12.00390625" style="56" customWidth="1"/>
    <col min="3" max="3" width="17.8515625" style="56" customWidth="1"/>
    <col min="4" max="4" width="8.28125" style="56" customWidth="1"/>
    <col min="5" max="5" width="11.7109375" style="56" customWidth="1"/>
    <col min="6" max="6" width="11.421875" style="56" customWidth="1"/>
    <col min="7" max="16384" width="9.140625" style="56" customWidth="1"/>
  </cols>
  <sheetData>
    <row r="1" spans="1:6" s="55" customFormat="1" ht="18">
      <c r="A1" s="146" t="s">
        <v>218</v>
      </c>
      <c r="B1" s="146"/>
      <c r="C1" s="146"/>
      <c r="D1" s="146"/>
      <c r="E1" s="146"/>
      <c r="F1" s="146"/>
    </row>
    <row r="2" spans="1:6" s="55" customFormat="1" ht="18">
      <c r="A2" s="146" t="s">
        <v>266</v>
      </c>
      <c r="B2" s="146"/>
      <c r="C2" s="146"/>
      <c r="D2" s="146"/>
      <c r="E2" s="146"/>
      <c r="F2" s="146"/>
    </row>
    <row r="3" spans="1:6" s="55" customFormat="1" ht="18">
      <c r="A3" s="146" t="s">
        <v>11</v>
      </c>
      <c r="B3" s="146"/>
      <c r="C3" s="146"/>
      <c r="D3" s="146"/>
      <c r="E3" s="146"/>
      <c r="F3" s="146"/>
    </row>
    <row r="4" spans="1:6" s="55" customFormat="1" ht="18">
      <c r="A4" s="150" t="s">
        <v>302</v>
      </c>
      <c r="B4" s="150"/>
      <c r="C4" s="150"/>
      <c r="D4" s="150"/>
      <c r="E4" s="150"/>
      <c r="F4" s="150"/>
    </row>
    <row r="5" spans="1:6" s="55" customFormat="1" ht="18">
      <c r="A5" s="146" t="s">
        <v>267</v>
      </c>
      <c r="B5" s="146"/>
      <c r="C5" s="146"/>
      <c r="D5" s="146"/>
      <c r="E5" s="146"/>
      <c r="F5" s="146"/>
    </row>
    <row r="6" spans="1:6" s="55" customFormat="1" ht="18">
      <c r="A6" s="146" t="s">
        <v>11</v>
      </c>
      <c r="B6" s="146"/>
      <c r="C6" s="146"/>
      <c r="D6" s="146"/>
      <c r="E6" s="146"/>
      <c r="F6" s="146"/>
    </row>
    <row r="7" spans="1:6" s="55" customFormat="1" ht="18">
      <c r="A7" s="146" t="s">
        <v>230</v>
      </c>
      <c r="B7" s="146"/>
      <c r="C7" s="146"/>
      <c r="D7" s="146"/>
      <c r="E7" s="146"/>
      <c r="F7" s="146"/>
    </row>
    <row r="8" spans="1:5" ht="18">
      <c r="A8" s="147"/>
      <c r="B8" s="147"/>
      <c r="C8" s="147"/>
      <c r="D8" s="147"/>
      <c r="E8" s="147"/>
    </row>
    <row r="9" spans="1:6" ht="102" customHeight="1">
      <c r="A9" s="148" t="s">
        <v>273</v>
      </c>
      <c r="B9" s="148"/>
      <c r="C9" s="148"/>
      <c r="D9" s="148"/>
      <c r="E9" s="148"/>
      <c r="F9" s="148"/>
    </row>
    <row r="10" spans="1:6" s="58" customFormat="1" ht="18">
      <c r="A10" s="151"/>
      <c r="B10" s="151"/>
      <c r="C10" s="151"/>
      <c r="D10" s="151"/>
      <c r="E10" s="151"/>
      <c r="F10" s="151"/>
    </row>
    <row r="11" spans="1:6" s="58" customFormat="1" ht="41.25" customHeight="1">
      <c r="A11" s="152" t="s">
        <v>63</v>
      </c>
      <c r="B11" s="152" t="s">
        <v>64</v>
      </c>
      <c r="C11" s="152" t="s">
        <v>65</v>
      </c>
      <c r="D11" s="152" t="s">
        <v>66</v>
      </c>
      <c r="E11" s="154" t="s">
        <v>95</v>
      </c>
      <c r="F11" s="154"/>
    </row>
    <row r="12" spans="1:6" s="58" customFormat="1" ht="18">
      <c r="A12" s="153"/>
      <c r="B12" s="153"/>
      <c r="C12" s="153"/>
      <c r="D12" s="153"/>
      <c r="E12" s="85" t="s">
        <v>232</v>
      </c>
      <c r="F12" s="86" t="s">
        <v>233</v>
      </c>
    </row>
    <row r="13" spans="1:6" s="58" customFormat="1" ht="18">
      <c r="A13" s="87">
        <v>1</v>
      </c>
      <c r="B13" s="87">
        <v>2</v>
      </c>
      <c r="C13" s="87">
        <v>3</v>
      </c>
      <c r="D13" s="87">
        <v>4</v>
      </c>
      <c r="E13" s="87">
        <v>5</v>
      </c>
      <c r="F13" s="87">
        <v>6</v>
      </c>
    </row>
    <row r="14" spans="1:6" s="58" customFormat="1" ht="18">
      <c r="A14" s="18" t="s">
        <v>27</v>
      </c>
      <c r="B14" s="59"/>
      <c r="C14" s="60"/>
      <c r="D14" s="60"/>
      <c r="E14" s="63">
        <f>E15+E30+E35+E41+E46+E59+E64</f>
        <v>4886.1</v>
      </c>
      <c r="F14" s="63">
        <f>F15+F30+F35+F41+F46+F59+F64</f>
        <v>4911.4</v>
      </c>
    </row>
    <row r="15" spans="1:6" s="58" customFormat="1" ht="18">
      <c r="A15" s="18" t="s">
        <v>67</v>
      </c>
      <c r="B15" s="59" t="s">
        <v>68</v>
      </c>
      <c r="C15" s="60"/>
      <c r="D15" s="60"/>
      <c r="E15" s="63">
        <f>E16+E20+E26</f>
        <v>2750.2000000000003</v>
      </c>
      <c r="F15" s="63">
        <f>F16+F20+F26</f>
        <v>2750.2000000000003</v>
      </c>
    </row>
    <row r="16" spans="1:6" s="58" customFormat="1" ht="54">
      <c r="A16" s="12" t="s">
        <v>211</v>
      </c>
      <c r="B16" s="62" t="s">
        <v>204</v>
      </c>
      <c r="C16" s="6"/>
      <c r="D16" s="6"/>
      <c r="E16" s="23">
        <f aca="true" t="shared" si="0" ref="E16:F18">E17</f>
        <v>750.4</v>
      </c>
      <c r="F16" s="23">
        <f t="shared" si="0"/>
        <v>750.4</v>
      </c>
    </row>
    <row r="17" spans="1:6" s="58" customFormat="1" ht="90">
      <c r="A17" s="12" t="s">
        <v>269</v>
      </c>
      <c r="B17" s="62" t="s">
        <v>204</v>
      </c>
      <c r="C17" s="59" t="s">
        <v>220</v>
      </c>
      <c r="D17" s="6"/>
      <c r="E17" s="23">
        <f t="shared" si="0"/>
        <v>750.4</v>
      </c>
      <c r="F17" s="23">
        <f t="shared" si="0"/>
        <v>750.4</v>
      </c>
    </row>
    <row r="18" spans="1:6" s="58" customFormat="1" ht="18">
      <c r="A18" s="12" t="s">
        <v>210</v>
      </c>
      <c r="B18" s="62" t="s">
        <v>204</v>
      </c>
      <c r="C18" s="62" t="s">
        <v>221</v>
      </c>
      <c r="D18" s="6"/>
      <c r="E18" s="23">
        <f t="shared" si="0"/>
        <v>750.4</v>
      </c>
      <c r="F18" s="23">
        <f t="shared" si="0"/>
        <v>750.4</v>
      </c>
    </row>
    <row r="19" spans="1:6" s="58" customFormat="1" ht="90">
      <c r="A19" s="12" t="s">
        <v>70</v>
      </c>
      <c r="B19" s="62" t="s">
        <v>204</v>
      </c>
      <c r="C19" s="62" t="s">
        <v>221</v>
      </c>
      <c r="D19" s="6">
        <v>100</v>
      </c>
      <c r="E19" s="23">
        <v>750.4</v>
      </c>
      <c r="F19" s="23">
        <v>750.4</v>
      </c>
    </row>
    <row r="20" spans="1:6" s="58" customFormat="1" ht="72">
      <c r="A20" s="12" t="s">
        <v>73</v>
      </c>
      <c r="B20" s="62" t="s">
        <v>74</v>
      </c>
      <c r="C20" s="6"/>
      <c r="D20" s="6"/>
      <c r="E20" s="23">
        <f>E21</f>
        <v>1998.8000000000002</v>
      </c>
      <c r="F20" s="23">
        <f>F21</f>
        <v>1998.8000000000002</v>
      </c>
    </row>
    <row r="21" spans="1:6" s="58" customFormat="1" ht="90">
      <c r="A21" s="12" t="s">
        <v>270</v>
      </c>
      <c r="B21" s="62" t="s">
        <v>74</v>
      </c>
      <c r="C21" s="59" t="s">
        <v>220</v>
      </c>
      <c r="D21" s="6"/>
      <c r="E21" s="23">
        <f>E22</f>
        <v>1998.8000000000002</v>
      </c>
      <c r="F21" s="23">
        <f>F22</f>
        <v>1998.8000000000002</v>
      </c>
    </row>
    <row r="22" spans="1:6" s="58" customFormat="1" ht="36">
      <c r="A22" s="12" t="s">
        <v>69</v>
      </c>
      <c r="B22" s="62" t="s">
        <v>74</v>
      </c>
      <c r="C22" s="62" t="s">
        <v>222</v>
      </c>
      <c r="D22" s="6"/>
      <c r="E22" s="23">
        <f>E23+E24+E25</f>
        <v>1998.8000000000002</v>
      </c>
      <c r="F22" s="23">
        <f>F23+F24+F25</f>
        <v>1998.8000000000002</v>
      </c>
    </row>
    <row r="23" spans="1:6" s="58" customFormat="1" ht="90">
      <c r="A23" s="12" t="s">
        <v>70</v>
      </c>
      <c r="B23" s="62" t="s">
        <v>74</v>
      </c>
      <c r="C23" s="62" t="s">
        <v>222</v>
      </c>
      <c r="D23" s="6">
        <v>100</v>
      </c>
      <c r="E23" s="23">
        <v>1496.4</v>
      </c>
      <c r="F23" s="23">
        <v>1496.4</v>
      </c>
    </row>
    <row r="24" spans="1:6" s="58" customFormat="1" ht="36">
      <c r="A24" s="12" t="s">
        <v>71</v>
      </c>
      <c r="B24" s="62" t="s">
        <v>74</v>
      </c>
      <c r="C24" s="62" t="s">
        <v>222</v>
      </c>
      <c r="D24" s="6">
        <v>200</v>
      </c>
      <c r="E24" s="23">
        <v>482</v>
      </c>
      <c r="F24" s="23">
        <v>482</v>
      </c>
    </row>
    <row r="25" spans="1:6" s="58" customFormat="1" ht="18">
      <c r="A25" s="12" t="s">
        <v>72</v>
      </c>
      <c r="B25" s="62" t="s">
        <v>74</v>
      </c>
      <c r="C25" s="62" t="s">
        <v>222</v>
      </c>
      <c r="D25" s="6">
        <v>800</v>
      </c>
      <c r="E25" s="23">
        <v>20.4</v>
      </c>
      <c r="F25" s="23">
        <v>20.4</v>
      </c>
    </row>
    <row r="26" spans="1:6" ht="18">
      <c r="A26" s="18" t="s">
        <v>75</v>
      </c>
      <c r="B26" s="59" t="s">
        <v>76</v>
      </c>
      <c r="C26" s="60"/>
      <c r="D26" s="60"/>
      <c r="E26" s="51">
        <f aca="true" t="shared" si="1" ref="E26:F28">E27</f>
        <v>1</v>
      </c>
      <c r="F26" s="51">
        <f t="shared" si="1"/>
        <v>1</v>
      </c>
    </row>
    <row r="27" spans="1:6" ht="18">
      <c r="A27" s="12" t="s">
        <v>77</v>
      </c>
      <c r="B27" s="62" t="s">
        <v>76</v>
      </c>
      <c r="C27" s="60">
        <v>9900000000</v>
      </c>
      <c r="D27" s="6"/>
      <c r="E27" s="23">
        <f t="shared" si="1"/>
        <v>1</v>
      </c>
      <c r="F27" s="23">
        <f t="shared" si="1"/>
        <v>1</v>
      </c>
    </row>
    <row r="28" spans="1:6" ht="18">
      <c r="A28" s="12" t="s">
        <v>78</v>
      </c>
      <c r="B28" s="62" t="s">
        <v>76</v>
      </c>
      <c r="C28" s="6">
        <v>9900007500</v>
      </c>
      <c r="D28" s="6"/>
      <c r="E28" s="23">
        <f t="shared" si="1"/>
        <v>1</v>
      </c>
      <c r="F28" s="23">
        <f t="shared" si="1"/>
        <v>1</v>
      </c>
    </row>
    <row r="29" spans="1:6" ht="18">
      <c r="A29" s="12" t="s">
        <v>72</v>
      </c>
      <c r="B29" s="62" t="s">
        <v>76</v>
      </c>
      <c r="C29" s="6">
        <v>9900007500</v>
      </c>
      <c r="D29" s="6">
        <v>800</v>
      </c>
      <c r="E29" s="23">
        <v>1</v>
      </c>
      <c r="F29" s="23">
        <v>1</v>
      </c>
    </row>
    <row r="30" spans="1:6" ht="18">
      <c r="A30" s="18" t="s">
        <v>197</v>
      </c>
      <c r="B30" s="59" t="s">
        <v>205</v>
      </c>
      <c r="C30" s="60"/>
      <c r="D30" s="60"/>
      <c r="E30" s="51">
        <f aca="true" t="shared" si="2" ref="E30:F32">E31</f>
        <v>75.2</v>
      </c>
      <c r="F30" s="51">
        <f t="shared" si="2"/>
        <v>75.2</v>
      </c>
    </row>
    <row r="31" spans="1:6" ht="18">
      <c r="A31" s="12" t="s">
        <v>198</v>
      </c>
      <c r="B31" s="62" t="s">
        <v>206</v>
      </c>
      <c r="C31" s="6"/>
      <c r="D31" s="6"/>
      <c r="E31" s="23">
        <f t="shared" si="2"/>
        <v>75.2</v>
      </c>
      <c r="F31" s="23">
        <f t="shared" si="2"/>
        <v>75.2</v>
      </c>
    </row>
    <row r="32" spans="1:6" ht="18">
      <c r="A32" s="12" t="s">
        <v>77</v>
      </c>
      <c r="B32" s="62" t="s">
        <v>206</v>
      </c>
      <c r="C32" s="60">
        <v>9900000000</v>
      </c>
      <c r="D32" s="6"/>
      <c r="E32" s="23">
        <f t="shared" si="2"/>
        <v>75.2</v>
      </c>
      <c r="F32" s="23">
        <f t="shared" si="2"/>
        <v>75.2</v>
      </c>
    </row>
    <row r="33" spans="1:6" ht="72">
      <c r="A33" s="12" t="s">
        <v>199</v>
      </c>
      <c r="B33" s="62" t="s">
        <v>206</v>
      </c>
      <c r="C33" s="6">
        <v>9900051180</v>
      </c>
      <c r="D33" s="6"/>
      <c r="E33" s="23">
        <f>E34</f>
        <v>75.2</v>
      </c>
      <c r="F33" s="23">
        <f>F34</f>
        <v>75.2</v>
      </c>
    </row>
    <row r="34" spans="1:6" ht="90">
      <c r="A34" s="12" t="s">
        <v>70</v>
      </c>
      <c r="B34" s="62" t="s">
        <v>206</v>
      </c>
      <c r="C34" s="6">
        <v>9900051180</v>
      </c>
      <c r="D34" s="6">
        <v>100</v>
      </c>
      <c r="E34" s="52">
        <v>75.2</v>
      </c>
      <c r="F34" s="52">
        <v>75.2</v>
      </c>
    </row>
    <row r="35" spans="1:6" ht="51.75">
      <c r="A35" s="18" t="s">
        <v>200</v>
      </c>
      <c r="B35" s="59" t="s">
        <v>209</v>
      </c>
      <c r="C35" s="60"/>
      <c r="D35" s="60"/>
      <c r="E35" s="51">
        <f aca="true" t="shared" si="3" ref="E35:F37">E36</f>
        <v>229.3</v>
      </c>
      <c r="F35" s="51">
        <f t="shared" si="3"/>
        <v>229.3</v>
      </c>
    </row>
    <row r="36" spans="1:6" ht="18">
      <c r="A36" s="12" t="s">
        <v>201</v>
      </c>
      <c r="B36" s="62" t="s">
        <v>207</v>
      </c>
      <c r="C36" s="6"/>
      <c r="D36" s="6"/>
      <c r="E36" s="23">
        <f t="shared" si="3"/>
        <v>229.3</v>
      </c>
      <c r="F36" s="23">
        <f t="shared" si="3"/>
        <v>229.3</v>
      </c>
    </row>
    <row r="37" spans="1:6" ht="72">
      <c r="A37" s="12" t="s">
        <v>274</v>
      </c>
      <c r="B37" s="62" t="s">
        <v>207</v>
      </c>
      <c r="C37" s="60">
        <v>1600000000</v>
      </c>
      <c r="D37" s="6"/>
      <c r="E37" s="23">
        <f t="shared" si="3"/>
        <v>229.3</v>
      </c>
      <c r="F37" s="23">
        <f t="shared" si="3"/>
        <v>229.3</v>
      </c>
    </row>
    <row r="38" spans="1:6" ht="36">
      <c r="A38" s="12" t="s">
        <v>202</v>
      </c>
      <c r="B38" s="62" t="s">
        <v>207</v>
      </c>
      <c r="C38" s="6">
        <v>1600024300</v>
      </c>
      <c r="D38" s="6"/>
      <c r="E38" s="23">
        <f>E39+E40</f>
        <v>229.3</v>
      </c>
      <c r="F38" s="23">
        <f>F39+F40</f>
        <v>229.3</v>
      </c>
    </row>
    <row r="39" spans="1:6" ht="90">
      <c r="A39" s="12" t="s">
        <v>70</v>
      </c>
      <c r="B39" s="62" t="s">
        <v>207</v>
      </c>
      <c r="C39" s="6">
        <v>2100003150</v>
      </c>
      <c r="D39" s="6">
        <v>100</v>
      </c>
      <c r="E39" s="23">
        <v>133.3</v>
      </c>
      <c r="F39" s="23">
        <v>133.3</v>
      </c>
    </row>
    <row r="40" spans="1:6" ht="36">
      <c r="A40" s="12" t="s">
        <v>71</v>
      </c>
      <c r="B40" s="62" t="s">
        <v>207</v>
      </c>
      <c r="C40" s="6">
        <v>1600024300</v>
      </c>
      <c r="D40" s="6">
        <v>200</v>
      </c>
      <c r="E40" s="23">
        <v>96</v>
      </c>
      <c r="F40" s="23">
        <v>96</v>
      </c>
    </row>
    <row r="41" spans="1:6" ht="18">
      <c r="A41" s="18" t="s">
        <v>79</v>
      </c>
      <c r="B41" s="59" t="s">
        <v>80</v>
      </c>
      <c r="C41" s="60"/>
      <c r="D41" s="60"/>
      <c r="E41" s="51">
        <f aca="true" t="shared" si="4" ref="E41:F44">E42</f>
        <v>220</v>
      </c>
      <c r="F41" s="51">
        <f t="shared" si="4"/>
        <v>220</v>
      </c>
    </row>
    <row r="42" spans="1:6" ht="18">
      <c r="A42" s="12" t="s">
        <v>203</v>
      </c>
      <c r="B42" s="62" t="s">
        <v>81</v>
      </c>
      <c r="C42" s="6"/>
      <c r="D42" s="6"/>
      <c r="E42" s="23">
        <f t="shared" si="4"/>
        <v>220</v>
      </c>
      <c r="F42" s="23">
        <f t="shared" si="4"/>
        <v>220</v>
      </c>
    </row>
    <row r="43" spans="1:6" ht="54">
      <c r="A43" s="65" t="s">
        <v>236</v>
      </c>
      <c r="B43" s="62" t="s">
        <v>81</v>
      </c>
      <c r="C43" s="60">
        <v>2100000000</v>
      </c>
      <c r="D43" s="6"/>
      <c r="E43" s="23">
        <f t="shared" si="4"/>
        <v>220</v>
      </c>
      <c r="F43" s="23">
        <f t="shared" si="4"/>
        <v>220</v>
      </c>
    </row>
    <row r="44" spans="1:6" ht="18">
      <c r="A44" s="12" t="s">
        <v>203</v>
      </c>
      <c r="B44" s="62" t="s">
        <v>81</v>
      </c>
      <c r="C44" s="6">
        <v>2100003150</v>
      </c>
      <c r="D44" s="6"/>
      <c r="E44" s="23">
        <f t="shared" si="4"/>
        <v>220</v>
      </c>
      <c r="F44" s="23">
        <f t="shared" si="4"/>
        <v>220</v>
      </c>
    </row>
    <row r="45" spans="1:6" ht="36">
      <c r="A45" s="12" t="s">
        <v>71</v>
      </c>
      <c r="B45" s="62" t="s">
        <v>81</v>
      </c>
      <c r="C45" s="6">
        <v>2100003150</v>
      </c>
      <c r="D45" s="6">
        <v>200</v>
      </c>
      <c r="E45" s="23">
        <v>220</v>
      </c>
      <c r="F45" s="23">
        <v>220</v>
      </c>
    </row>
    <row r="46" spans="1:6" ht="34.5">
      <c r="A46" s="18" t="s">
        <v>82</v>
      </c>
      <c r="B46" s="59" t="s">
        <v>83</v>
      </c>
      <c r="C46" s="60"/>
      <c r="D46" s="60"/>
      <c r="E46" s="51">
        <f>E47</f>
        <v>1435.5</v>
      </c>
      <c r="F46" s="51">
        <f>F47</f>
        <v>1362.8</v>
      </c>
    </row>
    <row r="47" spans="1:6" ht="90">
      <c r="A47" s="12" t="s">
        <v>275</v>
      </c>
      <c r="B47" s="62" t="s">
        <v>83</v>
      </c>
      <c r="C47" s="60">
        <v>2000000000</v>
      </c>
      <c r="D47" s="6"/>
      <c r="E47" s="23">
        <f>E48+E52+E57</f>
        <v>1435.5</v>
      </c>
      <c r="F47" s="23">
        <f>F48+F52+F57</f>
        <v>1362.8</v>
      </c>
    </row>
    <row r="48" spans="1:6" ht="18">
      <c r="A48" s="12" t="s">
        <v>84</v>
      </c>
      <c r="B48" s="62" t="s">
        <v>85</v>
      </c>
      <c r="C48" s="6"/>
      <c r="D48" s="6"/>
      <c r="E48" s="23">
        <f>E49</f>
        <v>242</v>
      </c>
      <c r="F48" s="23">
        <f>F49</f>
        <v>242</v>
      </c>
    </row>
    <row r="49" spans="1:6" ht="18">
      <c r="A49" s="12" t="s">
        <v>94</v>
      </c>
      <c r="B49" s="62" t="s">
        <v>85</v>
      </c>
      <c r="C49" s="66" t="s">
        <v>235</v>
      </c>
      <c r="D49" s="6"/>
      <c r="E49" s="23">
        <f>E50+E51</f>
        <v>242</v>
      </c>
      <c r="F49" s="23">
        <f>F50+F51</f>
        <v>242</v>
      </c>
    </row>
    <row r="50" spans="1:6" ht="36">
      <c r="A50" s="12" t="s">
        <v>71</v>
      </c>
      <c r="B50" s="62" t="s">
        <v>85</v>
      </c>
      <c r="C50" s="66" t="s">
        <v>235</v>
      </c>
      <c r="D50" s="6">
        <v>200</v>
      </c>
      <c r="E50" s="23">
        <v>242</v>
      </c>
      <c r="F50" s="23">
        <v>242</v>
      </c>
    </row>
    <row r="51" spans="1:6" ht="18">
      <c r="A51" s="12" t="s">
        <v>72</v>
      </c>
      <c r="B51" s="62" t="s">
        <v>85</v>
      </c>
      <c r="C51" s="66" t="s">
        <v>235</v>
      </c>
      <c r="D51" s="6">
        <v>800</v>
      </c>
      <c r="E51" s="23"/>
      <c r="F51" s="23"/>
    </row>
    <row r="52" spans="1:6" ht="18">
      <c r="A52" s="12" t="s">
        <v>86</v>
      </c>
      <c r="B52" s="62" t="s">
        <v>87</v>
      </c>
      <c r="C52" s="6"/>
      <c r="D52" s="6"/>
      <c r="E52" s="23">
        <f>E53+E56</f>
        <v>693.5</v>
      </c>
      <c r="F52" s="23">
        <f>F53+F56</f>
        <v>620.8</v>
      </c>
    </row>
    <row r="53" spans="1:6" ht="36">
      <c r="A53" s="12" t="s">
        <v>88</v>
      </c>
      <c r="B53" s="62" t="s">
        <v>87</v>
      </c>
      <c r="C53" s="6">
        <v>2000006050</v>
      </c>
      <c r="D53" s="6"/>
      <c r="E53" s="23">
        <f>SUM(E54:E55)</f>
        <v>673.5</v>
      </c>
      <c r="F53" s="23">
        <f>SUM(F54:F55)</f>
        <v>600.8</v>
      </c>
    </row>
    <row r="54" spans="1:6" ht="90">
      <c r="A54" s="12" t="s">
        <v>70</v>
      </c>
      <c r="B54" s="62" t="s">
        <v>87</v>
      </c>
      <c r="C54" s="6">
        <v>2000006050</v>
      </c>
      <c r="D54" s="6">
        <v>100</v>
      </c>
      <c r="E54" s="23"/>
      <c r="F54" s="23"/>
    </row>
    <row r="55" spans="1:6" ht="36">
      <c r="A55" s="12" t="s">
        <v>71</v>
      </c>
      <c r="B55" s="62" t="s">
        <v>87</v>
      </c>
      <c r="C55" s="6">
        <v>2000006050</v>
      </c>
      <c r="D55" s="6">
        <v>200</v>
      </c>
      <c r="E55" s="23">
        <v>673.5</v>
      </c>
      <c r="F55" s="23">
        <v>600.8</v>
      </c>
    </row>
    <row r="56" spans="1:6" ht="36">
      <c r="A56" s="12" t="s">
        <v>71</v>
      </c>
      <c r="B56" s="62" t="s">
        <v>87</v>
      </c>
      <c r="C56" s="6">
        <v>2000006400</v>
      </c>
      <c r="D56" s="6">
        <v>200</v>
      </c>
      <c r="E56" s="23">
        <v>20</v>
      </c>
      <c r="F56" s="23">
        <v>20</v>
      </c>
    </row>
    <row r="57" spans="1:6" ht="36">
      <c r="A57" s="68" t="s">
        <v>223</v>
      </c>
      <c r="B57" s="62" t="s">
        <v>224</v>
      </c>
      <c r="C57" s="6">
        <v>2000074040</v>
      </c>
      <c r="D57" s="6"/>
      <c r="E57" s="23">
        <f>E58</f>
        <v>500</v>
      </c>
      <c r="F57" s="23">
        <f>F58</f>
        <v>500</v>
      </c>
    </row>
    <row r="58" spans="1:6" ht="36">
      <c r="A58" s="12" t="s">
        <v>71</v>
      </c>
      <c r="B58" s="62" t="s">
        <v>224</v>
      </c>
      <c r="C58" s="6">
        <v>2000074040</v>
      </c>
      <c r="D58" s="6">
        <v>200</v>
      </c>
      <c r="E58" s="23">
        <v>500</v>
      </c>
      <c r="F58" s="23">
        <v>500</v>
      </c>
    </row>
    <row r="59" spans="1:6" s="72" customFormat="1" ht="18">
      <c r="A59" s="69" t="s">
        <v>239</v>
      </c>
      <c r="B59" s="70">
        <v>1000</v>
      </c>
      <c r="C59" s="70"/>
      <c r="D59" s="70"/>
      <c r="E59" s="71">
        <f aca="true" t="shared" si="5" ref="E59:F62">E60</f>
        <v>79.2</v>
      </c>
      <c r="F59" s="71">
        <f t="shared" si="5"/>
        <v>79.2</v>
      </c>
    </row>
    <row r="60" spans="1:6" s="72" customFormat="1" ht="72">
      <c r="A60" s="65" t="s">
        <v>240</v>
      </c>
      <c r="B60" s="70" t="s">
        <v>241</v>
      </c>
      <c r="C60" s="70" t="s">
        <v>242</v>
      </c>
      <c r="D60" s="70"/>
      <c r="E60" s="71">
        <f t="shared" si="5"/>
        <v>79.2</v>
      </c>
      <c r="F60" s="71">
        <f t="shared" si="5"/>
        <v>79.2</v>
      </c>
    </row>
    <row r="61" spans="1:6" s="72" customFormat="1" ht="18">
      <c r="A61" s="65" t="s">
        <v>243</v>
      </c>
      <c r="B61" s="66">
        <v>1001</v>
      </c>
      <c r="C61" s="66"/>
      <c r="D61" s="66"/>
      <c r="E61" s="73">
        <f t="shared" si="5"/>
        <v>79.2</v>
      </c>
      <c r="F61" s="73">
        <f t="shared" si="5"/>
        <v>79.2</v>
      </c>
    </row>
    <row r="62" spans="1:6" s="72" customFormat="1" ht="18">
      <c r="A62" s="65" t="s">
        <v>244</v>
      </c>
      <c r="B62" s="66">
        <v>1001</v>
      </c>
      <c r="C62" s="66" t="s">
        <v>245</v>
      </c>
      <c r="D62" s="66"/>
      <c r="E62" s="73">
        <f t="shared" si="5"/>
        <v>79.2</v>
      </c>
      <c r="F62" s="73">
        <f t="shared" si="5"/>
        <v>79.2</v>
      </c>
    </row>
    <row r="63" spans="1:6" s="72" customFormat="1" ht="36">
      <c r="A63" s="65" t="s">
        <v>246</v>
      </c>
      <c r="B63" s="66">
        <v>1001</v>
      </c>
      <c r="C63" s="66" t="s">
        <v>245</v>
      </c>
      <c r="D63" s="66" t="s">
        <v>247</v>
      </c>
      <c r="E63" s="73">
        <v>79.2</v>
      </c>
      <c r="F63" s="73">
        <v>79.2</v>
      </c>
    </row>
    <row r="64" spans="1:6" s="64" customFormat="1" ht="17.25">
      <c r="A64" s="88" t="s">
        <v>90</v>
      </c>
      <c r="B64" s="89">
        <v>9999</v>
      </c>
      <c r="C64" s="89">
        <v>999999999</v>
      </c>
      <c r="D64" s="89"/>
      <c r="E64" s="90">
        <f>E65</f>
        <v>96.7</v>
      </c>
      <c r="F64" s="90">
        <f>F65</f>
        <v>194.7</v>
      </c>
    </row>
    <row r="65" spans="1:6" ht="18">
      <c r="A65" s="91" t="s">
        <v>91</v>
      </c>
      <c r="B65" s="92">
        <v>9999</v>
      </c>
      <c r="C65" s="92">
        <v>999999999</v>
      </c>
      <c r="D65" s="92">
        <v>999</v>
      </c>
      <c r="E65" s="93">
        <v>96.7</v>
      </c>
      <c r="F65" s="93">
        <v>194.7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60" zoomScaleNormal="80" zoomScalePageLayoutView="0" workbookViewId="0" topLeftCell="A1">
      <selection activeCell="H14" sqref="H14"/>
    </sheetView>
  </sheetViews>
  <sheetFormatPr defaultColWidth="9.57421875" defaultRowHeight="15"/>
  <cols>
    <col min="1" max="1" width="55.7109375" style="58" customWidth="1"/>
    <col min="2" max="2" width="18.28125" style="56" customWidth="1"/>
    <col min="3" max="3" width="8.28125" style="56" customWidth="1"/>
    <col min="4" max="4" width="11.7109375" style="97" customWidth="1"/>
    <col min="5" max="251" width="9.140625" style="56" customWidth="1"/>
    <col min="252" max="252" width="55.7109375" style="56" customWidth="1"/>
    <col min="253" max="253" width="12.00390625" style="56" customWidth="1"/>
    <col min="254" max="254" width="8.28125" style="56" customWidth="1"/>
    <col min="255" max="255" width="11.7109375" style="56" customWidth="1"/>
    <col min="256" max="16384" width="9.57421875" style="56" bestFit="1" customWidth="1"/>
  </cols>
  <sheetData>
    <row r="1" spans="1:4" s="55" customFormat="1" ht="18">
      <c r="A1" s="146" t="s">
        <v>217</v>
      </c>
      <c r="B1" s="146"/>
      <c r="C1" s="146"/>
      <c r="D1" s="146"/>
    </row>
    <row r="2" spans="1:4" s="55" customFormat="1" ht="18">
      <c r="A2" s="146" t="s">
        <v>266</v>
      </c>
      <c r="B2" s="146"/>
      <c r="C2" s="146"/>
      <c r="D2" s="146"/>
    </row>
    <row r="3" spans="1:4" s="55" customFormat="1" ht="18">
      <c r="A3" s="146" t="s">
        <v>11</v>
      </c>
      <c r="B3" s="146"/>
      <c r="C3" s="146"/>
      <c r="D3" s="146"/>
    </row>
    <row r="4" spans="1:4" s="55" customFormat="1" ht="18">
      <c r="A4" s="150" t="s">
        <v>302</v>
      </c>
      <c r="B4" s="150"/>
      <c r="C4" s="150"/>
      <c r="D4" s="150"/>
    </row>
    <row r="5" spans="1:4" s="55" customFormat="1" ht="18">
      <c r="A5" s="146" t="s">
        <v>267</v>
      </c>
      <c r="B5" s="146"/>
      <c r="C5" s="146"/>
      <c r="D5" s="146"/>
    </row>
    <row r="6" spans="1:4" s="55" customFormat="1" ht="18">
      <c r="A6" s="146" t="s">
        <v>11</v>
      </c>
      <c r="B6" s="146"/>
      <c r="C6" s="146"/>
      <c r="D6" s="146"/>
    </row>
    <row r="7" spans="1:4" s="55" customFormat="1" ht="18">
      <c r="A7" s="146" t="s">
        <v>230</v>
      </c>
      <c r="B7" s="146"/>
      <c r="C7" s="146"/>
      <c r="D7" s="146"/>
    </row>
    <row r="8" spans="1:4" ht="18">
      <c r="A8" s="147"/>
      <c r="B8" s="147"/>
      <c r="C8" s="147"/>
      <c r="D8" s="147"/>
    </row>
    <row r="9" spans="1:4" ht="96" customHeight="1">
      <c r="A9" s="148" t="s">
        <v>287</v>
      </c>
      <c r="B9" s="148"/>
      <c r="C9" s="148"/>
      <c r="D9" s="148"/>
    </row>
    <row r="10" spans="1:4" s="58" customFormat="1" ht="18">
      <c r="A10" s="151"/>
      <c r="B10" s="151"/>
      <c r="C10" s="151"/>
      <c r="D10" s="151"/>
    </row>
    <row r="11" spans="1:4" s="58" customFormat="1" ht="18">
      <c r="A11" s="152" t="s">
        <v>63</v>
      </c>
      <c r="B11" s="152" t="s">
        <v>65</v>
      </c>
      <c r="C11" s="152" t="s">
        <v>66</v>
      </c>
      <c r="D11" s="155" t="s">
        <v>95</v>
      </c>
    </row>
    <row r="12" spans="1:4" s="58" customFormat="1" ht="40.5" customHeight="1">
      <c r="A12" s="153"/>
      <c r="B12" s="153"/>
      <c r="C12" s="153"/>
      <c r="D12" s="156"/>
    </row>
    <row r="13" spans="1:4" s="58" customFormat="1" ht="18">
      <c r="A13" s="87">
        <v>1</v>
      </c>
      <c r="B13" s="87">
        <v>2</v>
      </c>
      <c r="C13" s="87">
        <v>3</v>
      </c>
      <c r="D13" s="94">
        <v>4</v>
      </c>
    </row>
    <row r="14" spans="1:4" s="58" customFormat="1" ht="18">
      <c r="A14" s="18" t="s">
        <v>27</v>
      </c>
      <c r="B14" s="60"/>
      <c r="C14" s="60"/>
      <c r="D14" s="98">
        <f>D15+D29+D32+D36+D39+D51+D26+D23</f>
        <v>4862.5</v>
      </c>
    </row>
    <row r="15" spans="1:4" s="57" customFormat="1" ht="104.25">
      <c r="A15" s="18" t="s">
        <v>269</v>
      </c>
      <c r="B15" s="59" t="s">
        <v>220</v>
      </c>
      <c r="C15" s="60"/>
      <c r="D15" s="99">
        <f>D16+D18</f>
        <v>2749.2000000000003</v>
      </c>
    </row>
    <row r="16" spans="1:4" s="57" customFormat="1" ht="18">
      <c r="A16" s="12" t="s">
        <v>210</v>
      </c>
      <c r="B16" s="62" t="s">
        <v>221</v>
      </c>
      <c r="C16" s="6"/>
      <c r="D16" s="100">
        <f>D17</f>
        <v>750.4</v>
      </c>
    </row>
    <row r="17" spans="1:4" s="57" customFormat="1" ht="90">
      <c r="A17" s="12" t="s">
        <v>70</v>
      </c>
      <c r="B17" s="62" t="s">
        <v>221</v>
      </c>
      <c r="C17" s="6">
        <v>100</v>
      </c>
      <c r="D17" s="100">
        <v>750.4</v>
      </c>
    </row>
    <row r="18" spans="1:4" s="64" customFormat="1" ht="72">
      <c r="A18" s="12" t="s">
        <v>73</v>
      </c>
      <c r="B18" s="6"/>
      <c r="C18" s="6"/>
      <c r="D18" s="100">
        <f>D19</f>
        <v>1998.8000000000002</v>
      </c>
    </row>
    <row r="19" spans="1:4" ht="36">
      <c r="A19" s="12" t="s">
        <v>69</v>
      </c>
      <c r="B19" s="62" t="s">
        <v>222</v>
      </c>
      <c r="C19" s="6"/>
      <c r="D19" s="100">
        <f>SUM(D20:D22)</f>
        <v>1998.8000000000002</v>
      </c>
    </row>
    <row r="20" spans="1:4" ht="90">
      <c r="A20" s="12" t="s">
        <v>70</v>
      </c>
      <c r="B20" s="62" t="s">
        <v>222</v>
      </c>
      <c r="C20" s="6">
        <v>100</v>
      </c>
      <c r="D20" s="100">
        <v>1496.4</v>
      </c>
    </row>
    <row r="21" spans="1:4" s="64" customFormat="1" ht="36">
      <c r="A21" s="12" t="s">
        <v>71</v>
      </c>
      <c r="B21" s="62" t="s">
        <v>222</v>
      </c>
      <c r="C21" s="6">
        <v>200</v>
      </c>
      <c r="D21" s="100">
        <v>482</v>
      </c>
    </row>
    <row r="22" spans="1:4" s="64" customFormat="1" ht="18">
      <c r="A22" s="12" t="s">
        <v>72</v>
      </c>
      <c r="B22" s="62" t="s">
        <v>222</v>
      </c>
      <c r="C22" s="6">
        <v>800</v>
      </c>
      <c r="D22" s="100">
        <v>20.4</v>
      </c>
    </row>
    <row r="23" spans="1:4" s="64" customFormat="1" ht="18">
      <c r="A23" s="12" t="s">
        <v>77</v>
      </c>
      <c r="B23" s="6">
        <v>9900000000</v>
      </c>
      <c r="C23" s="6"/>
      <c r="D23" s="100">
        <f>D24</f>
        <v>12</v>
      </c>
    </row>
    <row r="24" spans="1:4" ht="36">
      <c r="A24" s="12" t="s">
        <v>283</v>
      </c>
      <c r="B24" s="6">
        <v>9900000220</v>
      </c>
      <c r="C24" s="6"/>
      <c r="D24" s="100">
        <f>D25</f>
        <v>12</v>
      </c>
    </row>
    <row r="25" spans="1:4" s="64" customFormat="1" ht="36">
      <c r="A25" s="12" t="s">
        <v>71</v>
      </c>
      <c r="B25" s="6">
        <v>9900000220</v>
      </c>
      <c r="C25" s="6">
        <v>200</v>
      </c>
      <c r="D25" s="100">
        <v>12</v>
      </c>
    </row>
    <row r="26" spans="1:4" s="64" customFormat="1" ht="17.25">
      <c r="A26" s="18" t="s">
        <v>77</v>
      </c>
      <c r="B26" s="60">
        <v>9900000000</v>
      </c>
      <c r="C26" s="60"/>
      <c r="D26" s="99">
        <f>D27</f>
        <v>1</v>
      </c>
    </row>
    <row r="27" spans="1:4" ht="18">
      <c r="A27" s="12" t="s">
        <v>78</v>
      </c>
      <c r="B27" s="6">
        <v>9900007500</v>
      </c>
      <c r="C27" s="6"/>
      <c r="D27" s="100">
        <f>D28</f>
        <v>1</v>
      </c>
    </row>
    <row r="28" spans="1:4" s="64" customFormat="1" ht="18">
      <c r="A28" s="12" t="s">
        <v>72</v>
      </c>
      <c r="B28" s="6">
        <v>9900007500</v>
      </c>
      <c r="C28" s="6">
        <v>800</v>
      </c>
      <c r="D28" s="100">
        <v>1</v>
      </c>
    </row>
    <row r="29" spans="1:4" s="64" customFormat="1" ht="17.25">
      <c r="A29" s="18" t="s">
        <v>77</v>
      </c>
      <c r="B29" s="60">
        <v>9900000000</v>
      </c>
      <c r="C29" s="60"/>
      <c r="D29" s="99">
        <f>D30</f>
        <v>75.2</v>
      </c>
    </row>
    <row r="30" spans="1:4" s="64" customFormat="1" ht="72">
      <c r="A30" s="12" t="s">
        <v>199</v>
      </c>
      <c r="B30" s="6">
        <v>9900051180</v>
      </c>
      <c r="C30" s="6"/>
      <c r="D30" s="100">
        <f>D31</f>
        <v>75.2</v>
      </c>
    </row>
    <row r="31" spans="1:6" s="64" customFormat="1" ht="90">
      <c r="A31" s="12" t="s">
        <v>70</v>
      </c>
      <c r="B31" s="6">
        <v>9900051180</v>
      </c>
      <c r="C31" s="6">
        <v>100</v>
      </c>
      <c r="D31" s="101">
        <v>75.2</v>
      </c>
      <c r="E31" s="56"/>
      <c r="F31" s="56"/>
    </row>
    <row r="32" spans="1:4" s="64" customFormat="1" ht="87">
      <c r="A32" s="18" t="s">
        <v>271</v>
      </c>
      <c r="B32" s="60">
        <v>1600000000</v>
      </c>
      <c r="C32" s="60"/>
      <c r="D32" s="99">
        <f>D33</f>
        <v>229.3</v>
      </c>
    </row>
    <row r="33" spans="1:4" ht="36">
      <c r="A33" s="12" t="s">
        <v>202</v>
      </c>
      <c r="B33" s="6">
        <v>1600024300</v>
      </c>
      <c r="C33" s="6"/>
      <c r="D33" s="100">
        <f>SUM(D34:D35)</f>
        <v>229.3</v>
      </c>
    </row>
    <row r="34" spans="1:4" ht="90">
      <c r="A34" s="12" t="s">
        <v>70</v>
      </c>
      <c r="B34" s="6">
        <v>1600024300</v>
      </c>
      <c r="C34" s="6">
        <v>100</v>
      </c>
      <c r="D34" s="100">
        <v>133.3</v>
      </c>
    </row>
    <row r="35" spans="1:4" ht="36">
      <c r="A35" s="12" t="s">
        <v>71</v>
      </c>
      <c r="B35" s="6">
        <v>1600024300</v>
      </c>
      <c r="C35" s="6">
        <v>200</v>
      </c>
      <c r="D35" s="100">
        <v>96</v>
      </c>
    </row>
    <row r="36" spans="1:4" s="64" customFormat="1" ht="69">
      <c r="A36" s="69" t="s">
        <v>236</v>
      </c>
      <c r="B36" s="60">
        <v>2100000000</v>
      </c>
      <c r="C36" s="60"/>
      <c r="D36" s="99">
        <f>D37</f>
        <v>220</v>
      </c>
    </row>
    <row r="37" spans="1:4" ht="18">
      <c r="A37" s="12" t="s">
        <v>203</v>
      </c>
      <c r="B37" s="6">
        <v>2100003150</v>
      </c>
      <c r="C37" s="6"/>
      <c r="D37" s="100">
        <f>D38</f>
        <v>220</v>
      </c>
    </row>
    <row r="38" spans="1:4" ht="36">
      <c r="A38" s="12" t="s">
        <v>71</v>
      </c>
      <c r="B38" s="6">
        <v>2100003150</v>
      </c>
      <c r="C38" s="6">
        <v>200</v>
      </c>
      <c r="D38" s="100">
        <v>220</v>
      </c>
    </row>
    <row r="39" spans="1:4" s="64" customFormat="1" ht="104.25">
      <c r="A39" s="18" t="s">
        <v>272</v>
      </c>
      <c r="B39" s="60">
        <v>2000000000</v>
      </c>
      <c r="C39" s="60"/>
      <c r="D39" s="99">
        <f>D40+D44+D49</f>
        <v>1496.6</v>
      </c>
    </row>
    <row r="40" spans="1:4" s="64" customFormat="1" ht="18">
      <c r="A40" s="12" t="s">
        <v>84</v>
      </c>
      <c r="B40" s="60"/>
      <c r="C40" s="60"/>
      <c r="D40" s="99">
        <f>D41</f>
        <v>242</v>
      </c>
    </row>
    <row r="41" spans="1:4" ht="18">
      <c r="A41" s="12" t="s">
        <v>94</v>
      </c>
      <c r="B41" s="66" t="s">
        <v>235</v>
      </c>
      <c r="C41" s="6"/>
      <c r="D41" s="100">
        <f>D42+D43</f>
        <v>242</v>
      </c>
    </row>
    <row r="42" spans="1:4" ht="36">
      <c r="A42" s="12" t="s">
        <v>71</v>
      </c>
      <c r="B42" s="66" t="s">
        <v>235</v>
      </c>
      <c r="C42" s="6">
        <v>200</v>
      </c>
      <c r="D42" s="100">
        <v>242</v>
      </c>
    </row>
    <row r="43" spans="1:4" ht="18">
      <c r="A43" s="12" t="s">
        <v>72</v>
      </c>
      <c r="B43" s="66" t="s">
        <v>235</v>
      </c>
      <c r="C43" s="6">
        <v>800</v>
      </c>
      <c r="D43" s="100"/>
    </row>
    <row r="44" spans="1:4" ht="18">
      <c r="A44" s="12" t="s">
        <v>86</v>
      </c>
      <c r="B44" s="62"/>
      <c r="C44" s="6"/>
      <c r="D44" s="102">
        <f>D45+D48</f>
        <v>754.6</v>
      </c>
    </row>
    <row r="45" spans="1:4" ht="36">
      <c r="A45" s="12" t="s">
        <v>88</v>
      </c>
      <c r="B45" s="6">
        <v>2000006050</v>
      </c>
      <c r="C45" s="6"/>
      <c r="D45" s="100">
        <f>D46+D47</f>
        <v>734.6</v>
      </c>
    </row>
    <row r="46" spans="1:4" ht="90" hidden="1">
      <c r="A46" s="12" t="s">
        <v>70</v>
      </c>
      <c r="B46" s="6">
        <v>2000006050</v>
      </c>
      <c r="C46" s="6">
        <v>100</v>
      </c>
      <c r="D46" s="100">
        <v>0</v>
      </c>
    </row>
    <row r="47" spans="1:4" ht="36">
      <c r="A47" s="12" t="s">
        <v>71</v>
      </c>
      <c r="B47" s="6">
        <v>2000006050</v>
      </c>
      <c r="C47" s="6">
        <v>200</v>
      </c>
      <c r="D47" s="100">
        <v>734.6</v>
      </c>
    </row>
    <row r="48" spans="1:4" ht="36">
      <c r="A48" s="12" t="s">
        <v>71</v>
      </c>
      <c r="B48" s="6">
        <v>2000006400</v>
      </c>
      <c r="C48" s="6">
        <v>200</v>
      </c>
      <c r="D48" s="100">
        <v>20</v>
      </c>
    </row>
    <row r="49" spans="1:4" s="67" customFormat="1" ht="36">
      <c r="A49" s="68" t="s">
        <v>223</v>
      </c>
      <c r="B49" s="6">
        <v>2000074040</v>
      </c>
      <c r="C49" s="6"/>
      <c r="D49" s="102">
        <f>D50</f>
        <v>500</v>
      </c>
    </row>
    <row r="50" spans="1:4" s="67" customFormat="1" ht="36">
      <c r="A50" s="12" t="s">
        <v>71</v>
      </c>
      <c r="B50" s="6">
        <v>2000074040</v>
      </c>
      <c r="C50" s="6">
        <v>200</v>
      </c>
      <c r="D50" s="102">
        <v>500</v>
      </c>
    </row>
    <row r="51" spans="1:4" s="72" customFormat="1" ht="18">
      <c r="A51" s="69" t="s">
        <v>239</v>
      </c>
      <c r="B51" s="70"/>
      <c r="C51" s="70"/>
      <c r="D51" s="103">
        <v>79.2</v>
      </c>
    </row>
    <row r="52" spans="1:4" s="72" customFormat="1" ht="69.75">
      <c r="A52" s="69" t="s">
        <v>240</v>
      </c>
      <c r="B52" s="95"/>
      <c r="C52" s="96"/>
      <c r="D52" s="103">
        <v>79.2</v>
      </c>
    </row>
    <row r="53" spans="1:4" s="72" customFormat="1" ht="18">
      <c r="A53" s="65" t="s">
        <v>243</v>
      </c>
      <c r="B53" s="66"/>
      <c r="C53" s="66"/>
      <c r="D53" s="103">
        <v>79.2</v>
      </c>
    </row>
    <row r="54" spans="1:4" s="72" customFormat="1" ht="18">
      <c r="A54" s="65" t="s">
        <v>244</v>
      </c>
      <c r="B54" s="66" t="s">
        <v>245</v>
      </c>
      <c r="C54" s="66"/>
      <c r="D54" s="103">
        <v>79.2</v>
      </c>
    </row>
    <row r="55" spans="1:4" s="72" customFormat="1" ht="36">
      <c r="A55" s="65" t="s">
        <v>246</v>
      </c>
      <c r="B55" s="66" t="s">
        <v>245</v>
      </c>
      <c r="C55" s="66" t="s">
        <v>247</v>
      </c>
      <c r="D55" s="103">
        <v>79.2</v>
      </c>
    </row>
    <row r="56" ht="18">
      <c r="D56" s="104"/>
    </row>
    <row r="57" ht="18">
      <c r="D57" s="104"/>
    </row>
    <row r="58" ht="18">
      <c r="D58" s="104"/>
    </row>
    <row r="59" ht="18">
      <c r="D59" s="104"/>
    </row>
    <row r="60" ht="18">
      <c r="D60" s="104"/>
    </row>
    <row r="61" ht="18">
      <c r="D61" s="104"/>
    </row>
    <row r="62" ht="18">
      <c r="D62" s="104"/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4330708661417323" top="0.3937007874015748" bottom="0.3937007874015748" header="0.2755905511811024" footer="0.5118110236220472"/>
  <pageSetup fitToHeight="5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60" zoomScaleNormal="80" zoomScalePageLayoutView="0" workbookViewId="0" topLeftCell="A1">
      <selection activeCell="J15" sqref="J15"/>
    </sheetView>
  </sheetViews>
  <sheetFormatPr defaultColWidth="14.421875" defaultRowHeight="15"/>
  <cols>
    <col min="1" max="1" width="55.7109375" style="58" customWidth="1"/>
    <col min="2" max="2" width="16.28125" style="56" customWidth="1"/>
    <col min="3" max="3" width="8.28125" style="56" customWidth="1"/>
    <col min="4" max="4" width="14.421875" style="105" customWidth="1"/>
    <col min="5" max="5" width="14.7109375" style="105" customWidth="1"/>
    <col min="6" max="252" width="9.140625" style="56" customWidth="1"/>
    <col min="253" max="253" width="55.7109375" style="56" customWidth="1"/>
    <col min="254" max="254" width="12.00390625" style="56" customWidth="1"/>
    <col min="255" max="255" width="8.28125" style="56" customWidth="1"/>
    <col min="256" max="16384" width="14.421875" style="56" customWidth="1"/>
  </cols>
  <sheetData>
    <row r="1" spans="1:5" s="55" customFormat="1" ht="18">
      <c r="A1" s="146" t="s">
        <v>195</v>
      </c>
      <c r="B1" s="146"/>
      <c r="C1" s="146"/>
      <c r="D1" s="146"/>
      <c r="E1" s="146"/>
    </row>
    <row r="2" spans="1:5" s="55" customFormat="1" ht="18">
      <c r="A2" s="146" t="s">
        <v>266</v>
      </c>
      <c r="B2" s="146"/>
      <c r="C2" s="146"/>
      <c r="D2" s="146"/>
      <c r="E2" s="146"/>
    </row>
    <row r="3" spans="1:5" s="55" customFormat="1" ht="18">
      <c r="A3" s="146" t="s">
        <v>11</v>
      </c>
      <c r="B3" s="146"/>
      <c r="C3" s="146"/>
      <c r="D3" s="146"/>
      <c r="E3" s="146"/>
    </row>
    <row r="4" spans="1:5" s="55" customFormat="1" ht="18">
      <c r="A4" s="150" t="s">
        <v>302</v>
      </c>
      <c r="B4" s="150"/>
      <c r="C4" s="150"/>
      <c r="D4" s="150"/>
      <c r="E4" s="150"/>
    </row>
    <row r="5" spans="1:5" s="55" customFormat="1" ht="18">
      <c r="A5" s="146" t="s">
        <v>267</v>
      </c>
      <c r="B5" s="146"/>
      <c r="C5" s="146"/>
      <c r="D5" s="146"/>
      <c r="E5" s="146"/>
    </row>
    <row r="6" spans="1:5" s="55" customFormat="1" ht="18">
      <c r="A6" s="146" t="s">
        <v>11</v>
      </c>
      <c r="B6" s="146"/>
      <c r="C6" s="146"/>
      <c r="D6" s="146"/>
      <c r="E6" s="146"/>
    </row>
    <row r="7" spans="1:5" s="55" customFormat="1" ht="18">
      <c r="A7" s="146" t="s">
        <v>230</v>
      </c>
      <c r="B7" s="146"/>
      <c r="C7" s="146"/>
      <c r="D7" s="146"/>
      <c r="E7" s="146"/>
    </row>
    <row r="8" spans="1:4" ht="18">
      <c r="A8" s="147"/>
      <c r="B8" s="147"/>
      <c r="C8" s="147"/>
      <c r="D8" s="147"/>
    </row>
    <row r="9" spans="1:5" ht="99" customHeight="1">
      <c r="A9" s="148" t="s">
        <v>288</v>
      </c>
      <c r="B9" s="148"/>
      <c r="C9" s="148"/>
      <c r="D9" s="148"/>
      <c r="E9" s="148"/>
    </row>
    <row r="10" spans="1:5" s="58" customFormat="1" ht="18">
      <c r="A10" s="151"/>
      <c r="B10" s="151"/>
      <c r="C10" s="151"/>
      <c r="D10" s="151"/>
      <c r="E10" s="151"/>
    </row>
    <row r="11" spans="1:5" s="58" customFormat="1" ht="18">
      <c r="A11" s="152" t="s">
        <v>63</v>
      </c>
      <c r="B11" s="152" t="s">
        <v>65</v>
      </c>
      <c r="C11" s="152" t="s">
        <v>66</v>
      </c>
      <c r="D11" s="157" t="s">
        <v>95</v>
      </c>
      <c r="E11" s="157"/>
    </row>
    <row r="12" spans="1:5" s="58" customFormat="1" ht="18">
      <c r="A12" s="153"/>
      <c r="B12" s="153"/>
      <c r="C12" s="153"/>
      <c r="D12" s="48" t="s">
        <v>232</v>
      </c>
      <c r="E12" s="48" t="s">
        <v>233</v>
      </c>
    </row>
    <row r="13" spans="1:5" s="58" customFormat="1" ht="18">
      <c r="A13" s="87">
        <v>1</v>
      </c>
      <c r="B13" s="87">
        <v>2</v>
      </c>
      <c r="C13" s="87">
        <v>3</v>
      </c>
      <c r="D13" s="94">
        <v>4</v>
      </c>
      <c r="E13" s="94">
        <v>5</v>
      </c>
    </row>
    <row r="14" spans="1:5" s="58" customFormat="1" ht="18">
      <c r="A14" s="18" t="s">
        <v>27</v>
      </c>
      <c r="B14" s="60"/>
      <c r="C14" s="60"/>
      <c r="D14" s="63">
        <f>D15+D23+D26+D29+D33+D38+D50+D55</f>
        <v>4886.1</v>
      </c>
      <c r="E14" s="63">
        <f>E15+E23+E26+E29+E33+E38+E50+E55</f>
        <v>4911.4</v>
      </c>
    </row>
    <row r="15" spans="1:5" s="58" customFormat="1" ht="104.25">
      <c r="A15" s="18" t="s">
        <v>284</v>
      </c>
      <c r="B15" s="59" t="s">
        <v>220</v>
      </c>
      <c r="C15" s="60"/>
      <c r="D15" s="51">
        <f>D16+D18</f>
        <v>2749.2000000000003</v>
      </c>
      <c r="E15" s="51">
        <f>E16+E18</f>
        <v>2749.2000000000003</v>
      </c>
    </row>
    <row r="16" spans="1:5" s="58" customFormat="1" ht="18">
      <c r="A16" s="12" t="s">
        <v>210</v>
      </c>
      <c r="B16" s="62" t="s">
        <v>221</v>
      </c>
      <c r="C16" s="6"/>
      <c r="D16" s="23">
        <f>D17</f>
        <v>750.4</v>
      </c>
      <c r="E16" s="23">
        <f>E17</f>
        <v>750.4</v>
      </c>
    </row>
    <row r="17" spans="1:5" s="58" customFormat="1" ht="90">
      <c r="A17" s="12" t="s">
        <v>70</v>
      </c>
      <c r="B17" s="62" t="s">
        <v>221</v>
      </c>
      <c r="C17" s="6">
        <v>100</v>
      </c>
      <c r="D17" s="23">
        <v>750.4</v>
      </c>
      <c r="E17" s="23">
        <v>750.4</v>
      </c>
    </row>
    <row r="18" spans="1:5" s="58" customFormat="1" ht="72">
      <c r="A18" s="12" t="s">
        <v>73</v>
      </c>
      <c r="B18" s="6"/>
      <c r="C18" s="6"/>
      <c r="D18" s="23">
        <f>D19</f>
        <v>1998.8000000000002</v>
      </c>
      <c r="E18" s="23">
        <f>E19</f>
        <v>1998.8000000000002</v>
      </c>
    </row>
    <row r="19" spans="1:5" s="58" customFormat="1" ht="36">
      <c r="A19" s="12" t="s">
        <v>69</v>
      </c>
      <c r="B19" s="62" t="s">
        <v>222</v>
      </c>
      <c r="C19" s="6"/>
      <c r="D19" s="23">
        <f>SUM(D20:D22)</f>
        <v>1998.8000000000002</v>
      </c>
      <c r="E19" s="23">
        <f>SUM(E20:E22)</f>
        <v>1998.8000000000002</v>
      </c>
    </row>
    <row r="20" spans="1:5" s="58" customFormat="1" ht="90">
      <c r="A20" s="12" t="s">
        <v>70</v>
      </c>
      <c r="B20" s="62" t="s">
        <v>222</v>
      </c>
      <c r="C20" s="6">
        <v>100</v>
      </c>
      <c r="D20" s="23">
        <v>1496.4</v>
      </c>
      <c r="E20" s="23">
        <v>1496.4</v>
      </c>
    </row>
    <row r="21" spans="1:5" s="57" customFormat="1" ht="36">
      <c r="A21" s="12" t="s">
        <v>71</v>
      </c>
      <c r="B21" s="62" t="s">
        <v>222</v>
      </c>
      <c r="C21" s="6">
        <v>200</v>
      </c>
      <c r="D21" s="23">
        <v>482</v>
      </c>
      <c r="E21" s="23">
        <v>482</v>
      </c>
    </row>
    <row r="22" spans="1:5" s="58" customFormat="1" ht="18">
      <c r="A22" s="12" t="s">
        <v>72</v>
      </c>
      <c r="B22" s="62" t="s">
        <v>222</v>
      </c>
      <c r="C22" s="6">
        <v>800</v>
      </c>
      <c r="D22" s="23">
        <v>20.4</v>
      </c>
      <c r="E22" s="23">
        <v>20.4</v>
      </c>
    </row>
    <row r="23" spans="1:5" s="58" customFormat="1" ht="18">
      <c r="A23" s="18" t="s">
        <v>77</v>
      </c>
      <c r="B23" s="60">
        <v>9900000000</v>
      </c>
      <c r="C23" s="60"/>
      <c r="D23" s="51">
        <f>D24</f>
        <v>1</v>
      </c>
      <c r="E23" s="51">
        <f>E24</f>
        <v>1</v>
      </c>
    </row>
    <row r="24" spans="1:5" s="58" customFormat="1" ht="18">
      <c r="A24" s="12" t="s">
        <v>78</v>
      </c>
      <c r="B24" s="6">
        <v>9900007500</v>
      </c>
      <c r="C24" s="6"/>
      <c r="D24" s="23">
        <f>D25</f>
        <v>1</v>
      </c>
      <c r="E24" s="23">
        <f>E25</f>
        <v>1</v>
      </c>
    </row>
    <row r="25" spans="1:5" s="58" customFormat="1" ht="18">
      <c r="A25" s="12" t="s">
        <v>72</v>
      </c>
      <c r="B25" s="6">
        <v>9900007500</v>
      </c>
      <c r="C25" s="6">
        <v>800</v>
      </c>
      <c r="D25" s="23">
        <v>1</v>
      </c>
      <c r="E25" s="23">
        <v>1</v>
      </c>
    </row>
    <row r="26" spans="1:5" s="64" customFormat="1" ht="17.25">
      <c r="A26" s="18" t="s">
        <v>77</v>
      </c>
      <c r="B26" s="60">
        <v>9900000000</v>
      </c>
      <c r="C26" s="60"/>
      <c r="D26" s="51">
        <f>D27</f>
        <v>75.2</v>
      </c>
      <c r="E26" s="51">
        <f>E27</f>
        <v>75.2</v>
      </c>
    </row>
    <row r="27" spans="1:5" ht="72">
      <c r="A27" s="12" t="s">
        <v>199</v>
      </c>
      <c r="B27" s="6">
        <v>9900051180</v>
      </c>
      <c r="C27" s="6"/>
      <c r="D27" s="23">
        <f>D28</f>
        <v>75.2</v>
      </c>
      <c r="E27" s="23">
        <f>E28</f>
        <v>75.2</v>
      </c>
    </row>
    <row r="28" spans="1:5" ht="90">
      <c r="A28" s="12" t="s">
        <v>70</v>
      </c>
      <c r="B28" s="6">
        <v>9900051180</v>
      </c>
      <c r="C28" s="6">
        <v>100</v>
      </c>
      <c r="D28" s="52">
        <v>75.2</v>
      </c>
      <c r="E28" s="52">
        <v>75.2</v>
      </c>
    </row>
    <row r="29" spans="1:5" ht="87">
      <c r="A29" s="18" t="s">
        <v>274</v>
      </c>
      <c r="B29" s="60">
        <v>1600000000</v>
      </c>
      <c r="C29" s="60"/>
      <c r="D29" s="51">
        <f>D30</f>
        <v>229.3</v>
      </c>
      <c r="E29" s="51">
        <f>E30</f>
        <v>229.3</v>
      </c>
    </row>
    <row r="30" spans="1:5" s="64" customFormat="1" ht="36">
      <c r="A30" s="12" t="s">
        <v>202</v>
      </c>
      <c r="B30" s="6">
        <v>1600024300</v>
      </c>
      <c r="C30" s="6"/>
      <c r="D30" s="23">
        <f>SUM(D31:D32)</f>
        <v>229.3</v>
      </c>
      <c r="E30" s="23">
        <f>SUM(E31:E32)</f>
        <v>229.3</v>
      </c>
    </row>
    <row r="31" spans="1:5" ht="90">
      <c r="A31" s="12" t="s">
        <v>70</v>
      </c>
      <c r="B31" s="6">
        <v>1600024300</v>
      </c>
      <c r="C31" s="6">
        <v>100</v>
      </c>
      <c r="D31" s="23">
        <v>133.3</v>
      </c>
      <c r="E31" s="23">
        <v>133.3</v>
      </c>
    </row>
    <row r="32" spans="1:5" ht="36">
      <c r="A32" s="12" t="s">
        <v>71</v>
      </c>
      <c r="B32" s="6">
        <v>1600024300</v>
      </c>
      <c r="C32" s="6">
        <v>200</v>
      </c>
      <c r="D32" s="23">
        <v>96</v>
      </c>
      <c r="E32" s="23">
        <v>96</v>
      </c>
    </row>
    <row r="33" spans="1:5" s="64" customFormat="1" ht="69">
      <c r="A33" s="69" t="s">
        <v>236</v>
      </c>
      <c r="B33" s="60">
        <v>2100000000</v>
      </c>
      <c r="C33" s="60"/>
      <c r="D33" s="51">
        <f>D34+D36</f>
        <v>220</v>
      </c>
      <c r="E33" s="51">
        <f>E34+E36</f>
        <v>220</v>
      </c>
    </row>
    <row r="34" spans="1:5" ht="18">
      <c r="A34" s="12" t="s">
        <v>203</v>
      </c>
      <c r="B34" s="6">
        <v>2100003150</v>
      </c>
      <c r="C34" s="6"/>
      <c r="D34" s="23">
        <f>D35</f>
        <v>220</v>
      </c>
      <c r="E34" s="23">
        <f>E35</f>
        <v>220</v>
      </c>
    </row>
    <row r="35" spans="1:5" ht="36">
      <c r="A35" s="12" t="s">
        <v>71</v>
      </c>
      <c r="B35" s="6">
        <v>2100003150</v>
      </c>
      <c r="C35" s="6">
        <v>200</v>
      </c>
      <c r="D35" s="23">
        <v>220</v>
      </c>
      <c r="E35" s="23">
        <v>220</v>
      </c>
    </row>
    <row r="36" spans="1:5" ht="90">
      <c r="A36" s="12" t="s">
        <v>208</v>
      </c>
      <c r="B36" s="6">
        <v>21000074040</v>
      </c>
      <c r="C36" s="6"/>
      <c r="D36" s="23">
        <v>0</v>
      </c>
      <c r="E36" s="23">
        <v>0</v>
      </c>
    </row>
    <row r="37" spans="1:5" ht="36">
      <c r="A37" s="12" t="s">
        <v>71</v>
      </c>
      <c r="B37" s="6">
        <v>21000074040</v>
      </c>
      <c r="C37" s="6">
        <v>200</v>
      </c>
      <c r="D37" s="23">
        <v>0</v>
      </c>
      <c r="E37" s="23">
        <v>0</v>
      </c>
    </row>
    <row r="38" spans="1:5" ht="104.25">
      <c r="A38" s="18" t="s">
        <v>275</v>
      </c>
      <c r="B38" s="60">
        <v>2000000000</v>
      </c>
      <c r="C38" s="60"/>
      <c r="D38" s="51">
        <f>D39+D43+D48</f>
        <v>1435.5</v>
      </c>
      <c r="E38" s="51">
        <f>E39+E43+E48</f>
        <v>1362.8</v>
      </c>
    </row>
    <row r="39" spans="1:5" s="64" customFormat="1" ht="18">
      <c r="A39" s="12" t="s">
        <v>84</v>
      </c>
      <c r="B39" s="60"/>
      <c r="C39" s="60"/>
      <c r="D39" s="51">
        <f>D40</f>
        <v>242</v>
      </c>
      <c r="E39" s="51">
        <f>E40</f>
        <v>242</v>
      </c>
    </row>
    <row r="40" spans="1:5" s="64" customFormat="1" ht="18">
      <c r="A40" s="12" t="s">
        <v>94</v>
      </c>
      <c r="B40" s="66" t="s">
        <v>235</v>
      </c>
      <c r="C40" s="6"/>
      <c r="D40" s="23">
        <f>SUM(D41:D42)</f>
        <v>242</v>
      </c>
      <c r="E40" s="23">
        <f>SUM(E41:E42)</f>
        <v>242</v>
      </c>
    </row>
    <row r="41" spans="1:5" ht="36">
      <c r="A41" s="12" t="s">
        <v>71</v>
      </c>
      <c r="B41" s="66" t="s">
        <v>235</v>
      </c>
      <c r="C41" s="6">
        <v>200</v>
      </c>
      <c r="D41" s="23">
        <v>242</v>
      </c>
      <c r="E41" s="23">
        <v>242</v>
      </c>
    </row>
    <row r="42" spans="1:5" ht="18">
      <c r="A42" s="12" t="s">
        <v>72</v>
      </c>
      <c r="B42" s="66" t="s">
        <v>235</v>
      </c>
      <c r="C42" s="6">
        <v>800</v>
      </c>
      <c r="D42" s="23"/>
      <c r="E42" s="23"/>
    </row>
    <row r="43" spans="1:5" ht="18">
      <c r="A43" s="12" t="s">
        <v>86</v>
      </c>
      <c r="B43" s="66"/>
      <c r="C43" s="6"/>
      <c r="D43" s="23">
        <f>D44+D47</f>
        <v>693.5</v>
      </c>
      <c r="E43" s="23">
        <f>E44+E47</f>
        <v>620.8</v>
      </c>
    </row>
    <row r="44" spans="1:5" ht="36">
      <c r="A44" s="12" t="s">
        <v>88</v>
      </c>
      <c r="B44" s="6">
        <v>2000006050</v>
      </c>
      <c r="C44" s="6"/>
      <c r="D44" s="23">
        <f>D45+D46</f>
        <v>673.5</v>
      </c>
      <c r="E44" s="23">
        <f>E45+E46</f>
        <v>600.8</v>
      </c>
    </row>
    <row r="45" spans="1:5" ht="90">
      <c r="A45" s="12" t="s">
        <v>70</v>
      </c>
      <c r="B45" s="6">
        <v>2000006050</v>
      </c>
      <c r="C45" s="106">
        <v>100</v>
      </c>
      <c r="D45" s="23">
        <v>0</v>
      </c>
      <c r="E45" s="23">
        <v>0</v>
      </c>
    </row>
    <row r="46" spans="1:5" ht="36">
      <c r="A46" s="12" t="s">
        <v>71</v>
      </c>
      <c r="B46" s="6">
        <v>2000006050</v>
      </c>
      <c r="C46" s="6">
        <v>200</v>
      </c>
      <c r="D46" s="23">
        <v>673.5</v>
      </c>
      <c r="E46" s="23">
        <v>600.8</v>
      </c>
    </row>
    <row r="47" spans="1:5" ht="36">
      <c r="A47" s="12" t="s">
        <v>71</v>
      </c>
      <c r="B47" s="6">
        <v>2000006400</v>
      </c>
      <c r="C47" s="6">
        <v>200</v>
      </c>
      <c r="D47" s="23">
        <v>20</v>
      </c>
      <c r="E47" s="23">
        <v>20</v>
      </c>
    </row>
    <row r="48" spans="1:5" ht="36">
      <c r="A48" s="68" t="s">
        <v>223</v>
      </c>
      <c r="B48" s="106">
        <v>2000074040</v>
      </c>
      <c r="C48" s="106"/>
      <c r="D48" s="23">
        <v>500</v>
      </c>
      <c r="E48" s="23">
        <f>E49</f>
        <v>500</v>
      </c>
    </row>
    <row r="49" spans="1:5" ht="36">
      <c r="A49" s="12" t="s">
        <v>71</v>
      </c>
      <c r="B49" s="106">
        <v>2000074040</v>
      </c>
      <c r="C49" s="106">
        <v>200</v>
      </c>
      <c r="D49" s="23">
        <v>500</v>
      </c>
      <c r="E49" s="23">
        <v>500</v>
      </c>
    </row>
    <row r="50" spans="1:5" s="72" customFormat="1" ht="18">
      <c r="A50" s="69" t="s">
        <v>239</v>
      </c>
      <c r="B50" s="70"/>
      <c r="C50" s="70"/>
      <c r="D50" s="71">
        <f aca="true" t="shared" si="0" ref="D50:E53">D51</f>
        <v>79.2</v>
      </c>
      <c r="E50" s="71">
        <f t="shared" si="0"/>
        <v>79.2</v>
      </c>
    </row>
    <row r="51" spans="1:5" s="72" customFormat="1" ht="69.75">
      <c r="A51" s="69" t="s">
        <v>240</v>
      </c>
      <c r="B51" s="95"/>
      <c r="C51" s="96"/>
      <c r="D51" s="71">
        <f t="shared" si="0"/>
        <v>79.2</v>
      </c>
      <c r="E51" s="71">
        <f t="shared" si="0"/>
        <v>79.2</v>
      </c>
    </row>
    <row r="52" spans="1:5" s="72" customFormat="1" ht="18">
      <c r="A52" s="65" t="s">
        <v>243</v>
      </c>
      <c r="B52" s="66"/>
      <c r="C52" s="66"/>
      <c r="D52" s="73">
        <f t="shared" si="0"/>
        <v>79.2</v>
      </c>
      <c r="E52" s="73">
        <f t="shared" si="0"/>
        <v>79.2</v>
      </c>
    </row>
    <row r="53" spans="1:5" s="72" customFormat="1" ht="18">
      <c r="A53" s="65" t="s">
        <v>244</v>
      </c>
      <c r="B53" s="66" t="s">
        <v>245</v>
      </c>
      <c r="C53" s="66"/>
      <c r="D53" s="73">
        <f t="shared" si="0"/>
        <v>79.2</v>
      </c>
      <c r="E53" s="73">
        <f t="shared" si="0"/>
        <v>79.2</v>
      </c>
    </row>
    <row r="54" spans="1:5" s="72" customFormat="1" ht="36">
      <c r="A54" s="65" t="s">
        <v>246</v>
      </c>
      <c r="B54" s="66" t="s">
        <v>245</v>
      </c>
      <c r="C54" s="66" t="s">
        <v>247</v>
      </c>
      <c r="D54" s="73">
        <v>79.2</v>
      </c>
      <c r="E54" s="73">
        <v>79.2</v>
      </c>
    </row>
    <row r="55" spans="1:5" s="64" customFormat="1" ht="17.25">
      <c r="A55" s="88" t="s">
        <v>90</v>
      </c>
      <c r="B55" s="89">
        <v>999999999</v>
      </c>
      <c r="C55" s="89"/>
      <c r="D55" s="90">
        <f>D56</f>
        <v>96.7</v>
      </c>
      <c r="E55" s="90">
        <f>E56</f>
        <v>194.7</v>
      </c>
    </row>
    <row r="56" spans="1:5" ht="18">
      <c r="A56" s="91" t="s">
        <v>91</v>
      </c>
      <c r="B56" s="92">
        <v>999999999</v>
      </c>
      <c r="C56" s="92">
        <v>999</v>
      </c>
      <c r="D56" s="93">
        <v>96.7</v>
      </c>
      <c r="E56" s="93">
        <v>194.7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2018-12-29T04:56:54Z</dcterms:modified>
  <cp:category/>
  <cp:version/>
  <cp:contentType/>
  <cp:contentStatus/>
</cp:coreProperties>
</file>